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definedNames>
    <definedName name="_xlnm.Print_Area" localSheetId="0">Foglio1!$A$1:$U$98</definedName>
    <definedName name="_xlnm.Print_Titles" localSheetId="0">Foglio1!$1:$3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0" i="1" l="1"/>
  <c r="E98" i="1" s="1"/>
  <c r="T4" i="1"/>
  <c r="T87" i="1" s="1"/>
  <c r="T88" i="1" s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R4" i="1"/>
  <c r="R5" i="1"/>
  <c r="F90" i="1" s="1"/>
  <c r="R6" i="1"/>
  <c r="R7" i="1"/>
  <c r="F91" i="1"/>
  <c r="R8" i="1"/>
  <c r="F92" i="1" s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F93" i="1" s="1"/>
  <c r="R34" i="1"/>
  <c r="R35" i="1"/>
  <c r="R36" i="1"/>
  <c r="R37" i="1"/>
  <c r="R38" i="1"/>
  <c r="F94" i="1" s="1"/>
  <c r="R39" i="1"/>
  <c r="R40" i="1"/>
  <c r="R41" i="1"/>
  <c r="F95" i="1" s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F96" i="1" s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F97" i="1" s="1"/>
  <c r="R79" i="1"/>
  <c r="R80" i="1"/>
  <c r="R81" i="1"/>
  <c r="R82" i="1"/>
  <c r="R83" i="1"/>
  <c r="R84" i="1"/>
  <c r="R85" i="1"/>
  <c r="R86" i="1"/>
  <c r="P87" i="1"/>
  <c r="R87" i="1" l="1"/>
  <c r="R88" i="1" s="1"/>
  <c r="F98" i="1" s="1"/>
</calcChain>
</file>

<file path=xl/sharedStrings.xml><?xml version="1.0" encoding="utf-8"?>
<sst xmlns="http://schemas.openxmlformats.org/spreadsheetml/2006/main" count="1108" uniqueCount="283">
  <si>
    <t>EAN INTERNO</t>
  </si>
  <si>
    <t>EAN ORIGINALE</t>
  </si>
  <si>
    <t>MARCHI</t>
  </si>
  <si>
    <t>MACRO</t>
  </si>
  <si>
    <t>SETTORE</t>
  </si>
  <si>
    <t>CATEGORIA</t>
  </si>
  <si>
    <t>Descrizione</t>
  </si>
  <si>
    <t>Dimensioni</t>
  </si>
  <si>
    <t>Articolo</t>
  </si>
  <si>
    <t>CODICE TESSUTO</t>
  </si>
  <si>
    <t>Tessuto</t>
  </si>
  <si>
    <t>CODICE COLORE</t>
  </si>
  <si>
    <t>Colore</t>
  </si>
  <si>
    <t>Made in</t>
  </si>
  <si>
    <t>TAGLIA</t>
  </si>
  <si>
    <t>Quantità</t>
  </si>
  <si>
    <t>PREZZO RETAIL</t>
  </si>
  <si>
    <t>PREZZO WHOLESALE</t>
  </si>
  <si>
    <t>FOTO</t>
  </si>
  <si>
    <t xml:space="preserve">7618483826067                                     </t>
  </si>
  <si>
    <t>GUESS</t>
  </si>
  <si>
    <t>UOMO</t>
  </si>
  <si>
    <t>ABBIGLIAMENTO</t>
  </si>
  <si>
    <t>CAMICIE</t>
  </si>
  <si>
    <t>CAMICIA DI JEANS, DA UOMO, CON TASCHINO, COLLO CLASSICO, MANICA LUNGA, TINTA UNITA, CON LOGO, CHIUSURA BOTTONI</t>
  </si>
  <si>
    <t>X1GH02</t>
  </si>
  <si>
    <t>D4BP9</t>
  </si>
  <si>
    <t>100%COTTON</t>
  </si>
  <si>
    <t>PPRN</t>
  </si>
  <si>
    <t>PEPERONCINO</t>
  </si>
  <si>
    <t>INDIA</t>
  </si>
  <si>
    <t>XS</t>
  </si>
  <si>
    <t xml:space="preserve">7618483826098                                     </t>
  </si>
  <si>
    <t>L</t>
  </si>
  <si>
    <t>CAMICIA DI JEANS, DA UOMO</t>
  </si>
  <si>
    <t>X2GH02</t>
  </si>
  <si>
    <t>D4368</t>
  </si>
  <si>
    <t>100% CO</t>
  </si>
  <si>
    <t>NILM</t>
  </si>
  <si>
    <t>DENIM</t>
  </si>
  <si>
    <t>XXL</t>
  </si>
  <si>
    <t>GUESS BY MARCIANO</t>
  </si>
  <si>
    <t>SLIM FIT FRENCH COLLAR</t>
  </si>
  <si>
    <t>84H425</t>
  </si>
  <si>
    <t xml:space="preserve">97%CO 3%EA </t>
  </si>
  <si>
    <t>PZQ7</t>
  </si>
  <si>
    <t>BLU/BROWN MICROSTARS</t>
  </si>
  <si>
    <t>CHINA</t>
  </si>
  <si>
    <t>CAPPOTTI E GIACCHE</t>
  </si>
  <si>
    <t>GIACCHETTO, DA UOMO, CON TASCHINO, TASCHE, MANICA LUNGA, TINTA UNITA, CON LOGO, CHIUSURA BOTTONI</t>
  </si>
  <si>
    <t>M9RN14</t>
  </si>
  <si>
    <t>D42M9</t>
  </si>
  <si>
    <t>98%CO 2%EA</t>
  </si>
  <si>
    <t>ADEW</t>
  </si>
  <si>
    <t>DENIM BLACK</t>
  </si>
  <si>
    <t>PAKISTAN</t>
  </si>
  <si>
    <t>S</t>
  </si>
  <si>
    <t>M</t>
  </si>
  <si>
    <t>XL</t>
  </si>
  <si>
    <t xml:space="preserve">7618483325263                                     </t>
  </si>
  <si>
    <t>GIUBBOTTO, DA UOMO, TASCHE, MANICA LUNGA, BICOLORE, CON LOGO, CHIUSURA ZIP</t>
  </si>
  <si>
    <t>X0RL07</t>
  </si>
  <si>
    <t>WDRC0</t>
  </si>
  <si>
    <t>100%Polyester</t>
  </si>
  <si>
    <t>TWHT</t>
  </si>
  <si>
    <t>TRUE WHITE A000</t>
  </si>
  <si>
    <t xml:space="preserve">7618483325270                                     </t>
  </si>
  <si>
    <t xml:space="preserve">7618483325287                                     </t>
  </si>
  <si>
    <t xml:space="preserve">7624302054900                                     </t>
  </si>
  <si>
    <t>GIACCHETTO, DA UOMO, TASCHE, TINTA UNITA, CON LOGO, CHIUSURA ZIP</t>
  </si>
  <si>
    <t>X1BL14</t>
  </si>
  <si>
    <t>WBQG0</t>
  </si>
  <si>
    <t>G720</t>
  </si>
  <si>
    <t>BLUE NAVY</t>
  </si>
  <si>
    <t>MYANMAR</t>
  </si>
  <si>
    <t xml:space="preserve">7624302054849                                     </t>
  </si>
  <si>
    <t>PIUMINO, DA UOMO, TASCHE, MANICA LUNGA, TINTA UNITA, CHIUSURA ZIP</t>
  </si>
  <si>
    <t xml:space="preserve">7624302054986                                     </t>
  </si>
  <si>
    <t>GIUBBINO, DA UOMO, TASCHE, CON CAPPUCCIO, MANICA LUNGA, BICOLORE, CON LOGO, CHIUSURA ZIP</t>
  </si>
  <si>
    <t>X1BL17</t>
  </si>
  <si>
    <t>WCY60</t>
  </si>
  <si>
    <t>100%Polyamide</t>
  </si>
  <si>
    <t>JBLK</t>
  </si>
  <si>
    <t>Jet Black A996</t>
  </si>
  <si>
    <t xml:space="preserve">7624302054993                                     </t>
  </si>
  <si>
    <t xml:space="preserve">7624302055006                                     </t>
  </si>
  <si>
    <t xml:space="preserve">7624302055174                                     </t>
  </si>
  <si>
    <t>PIUMINO, DA UOMO, TASCHE, CON CAPPUCCIO, MANICA LUNGA, TINTA UNITA, CON LOGO, CHIUSURA ZIP</t>
  </si>
  <si>
    <t>X1BL18</t>
  </si>
  <si>
    <t>WDL90</t>
  </si>
  <si>
    <t>GLSU</t>
  </si>
  <si>
    <t>JAUNE/GOLD SUN</t>
  </si>
  <si>
    <t xml:space="preserve">7624302055181                                     </t>
  </si>
  <si>
    <t xml:space="preserve">7624302055198                                     </t>
  </si>
  <si>
    <t xml:space="preserve">7624302055327                                     </t>
  </si>
  <si>
    <t>TRENCH, DA UOMO, TASCHE, MANICA LUNGA, TINTA UNITA, CON LOGO, CHIUSURA BOTTONI, CON CINTURA</t>
  </si>
  <si>
    <t>X1BL19</t>
  </si>
  <si>
    <t>WDLA0</t>
  </si>
  <si>
    <t xml:space="preserve">7624302055303                                     </t>
  </si>
  <si>
    <t>GIUBBOTTO, DA UOMO, TASCHE, CON CAPPUCCIO, MANICA LUNGA, TINTA UNITA, CON LOGO, CHIUSURA ZIP</t>
  </si>
  <si>
    <t>X1BL22</t>
  </si>
  <si>
    <t>WCKQ0</t>
  </si>
  <si>
    <t>BLACK</t>
  </si>
  <si>
    <t>GIACCHETTO, DA UOMO, TASCHE, CON CAPPUCCIO, MANICA LUNGA, TINTA UNITA, CON LOGO, CHIUSURA ZIP</t>
  </si>
  <si>
    <t>X1GL10</t>
  </si>
  <si>
    <t>WDXR0</t>
  </si>
  <si>
    <t>BLUE</t>
  </si>
  <si>
    <t>WHITE</t>
  </si>
  <si>
    <t>BOMBER, DA UOMO, TASCHE, MANICA LUNGA, TINTA UNITA, CON LOGO, CHIUSURA ZIP</t>
  </si>
  <si>
    <t>X2GL04</t>
  </si>
  <si>
    <t>WEPG2</t>
  </si>
  <si>
    <t>GIUBBOTTO, DA UOMO, TINTA UNITA, CON LOGO, CHIUSURA ZIP</t>
  </si>
  <si>
    <t>X2OL21</t>
  </si>
  <si>
    <t xml:space="preserve">7624302313786                                     </t>
  </si>
  <si>
    <t>FELPE</t>
  </si>
  <si>
    <t>FELPA, DA UOMO, TASCHE, CON CAPPUCCIO, MANICA LUNGA, TINTA UNITA, CON LOGO, CHIUSURA ZIP</t>
  </si>
  <si>
    <t>X1BQ09</t>
  </si>
  <si>
    <t>K6CZ0</t>
  </si>
  <si>
    <t>54%COTTON 46%POLYESTER</t>
  </si>
  <si>
    <t>JTMU</t>
  </si>
  <si>
    <t>JET BLACK MULTI</t>
  </si>
  <si>
    <t>BANGLADESH</t>
  </si>
  <si>
    <t xml:space="preserve">7624302690573                                     </t>
  </si>
  <si>
    <t>FELPA, DA UOMO, CON TASCHINO, MANICA LUNGA, TINTA UNITA, CON LOGO, CHIUSURA ZIP</t>
  </si>
  <si>
    <t>X1RQ17</t>
  </si>
  <si>
    <t>KB0Z0</t>
  </si>
  <si>
    <t>FELPA, DA UOMO, GIROCOLLO, CON LOGO</t>
  </si>
  <si>
    <t>X2GQ07</t>
  </si>
  <si>
    <t>KAEC0</t>
  </si>
  <si>
    <t>68% CO 32%PL</t>
  </si>
  <si>
    <t>G585</t>
  </si>
  <si>
    <t>NERO BIANCO ROSSO</t>
  </si>
  <si>
    <t>FELPA, DA UOMO, CON CAPPUCCIO</t>
  </si>
  <si>
    <t>X2GQ08</t>
  </si>
  <si>
    <t>K9SR1</t>
  </si>
  <si>
    <t>77%PL 17%CO 6%VI</t>
  </si>
  <si>
    <t>G118</t>
  </si>
  <si>
    <t>MARRONE</t>
  </si>
  <si>
    <t>X2PQ34</t>
  </si>
  <si>
    <t>K8D31</t>
  </si>
  <si>
    <t>G8FD</t>
  </si>
  <si>
    <t>VERDE</t>
  </si>
  <si>
    <t>TURKEY</t>
  </si>
  <si>
    <t xml:space="preserve">7628067484620                                     </t>
  </si>
  <si>
    <t>JEANS</t>
  </si>
  <si>
    <t>JEANS, DA UOMO, CINQUE TASCHE, TINTA UNITA, CON LOGO, CHIUSURA ZIP E BOTTONE</t>
  </si>
  <si>
    <t>X1RA16</t>
  </si>
  <si>
    <t>D4P37</t>
  </si>
  <si>
    <t>94%COTTON 5%POLYESTER 1%ELASTANE</t>
  </si>
  <si>
    <t>ORTD</t>
  </si>
  <si>
    <t>ORTENSIA DESTROYED D</t>
  </si>
  <si>
    <t>31|L34</t>
  </si>
  <si>
    <t xml:space="preserve">7628067484637                                     </t>
  </si>
  <si>
    <t>32|L34</t>
  </si>
  <si>
    <t xml:space="preserve">7618483370027                                     </t>
  </si>
  <si>
    <t>MAGLIE</t>
  </si>
  <si>
    <t>MAGLIA, DA UOMO, CON CAPPUCCIO</t>
  </si>
  <si>
    <t>X0RR05</t>
  </si>
  <si>
    <t>Z27Y0</t>
  </si>
  <si>
    <t xml:space="preserve">7618483370072                                     </t>
  </si>
  <si>
    <t>MAGLIA, DA UOMO, GIROCOLLO, MANICA LUNGA, TINTA UNITA, CON LOGO</t>
  </si>
  <si>
    <t>X0RR06</t>
  </si>
  <si>
    <t>Z2T60</t>
  </si>
  <si>
    <t>60%COTTON 40%ACRYLIC</t>
  </si>
  <si>
    <t xml:space="preserve">7618483370096                                     </t>
  </si>
  <si>
    <t xml:space="preserve">7618483370102                                     </t>
  </si>
  <si>
    <t xml:space="preserve">7618483370140                                     </t>
  </si>
  <si>
    <t xml:space="preserve">7618483370263                                     </t>
  </si>
  <si>
    <t>CARDIGAN, DA UOMO, TASCHE, GIROCOLLO, MANICA LUNGA, TINTA UNITA, CON LOGO, CON ZIP</t>
  </si>
  <si>
    <t>X0RR09</t>
  </si>
  <si>
    <t xml:space="preserve">7618483370287                                     </t>
  </si>
  <si>
    <t xml:space="preserve">7618483370294                                     </t>
  </si>
  <si>
    <t xml:space="preserve">7618483370331                                     </t>
  </si>
  <si>
    <t xml:space="preserve">7618483370348                                     </t>
  </si>
  <si>
    <t xml:space="preserve">7618483370638                                     </t>
  </si>
  <si>
    <t>MAGLIA, DA UOMO, GIROCOLLO, MANICA LUNGA, TINTA UNITA, CON LOGO, CON BOTTONI</t>
  </si>
  <si>
    <t>X0RR10</t>
  </si>
  <si>
    <t>Z2RY0</t>
  </si>
  <si>
    <t>HVR</t>
  </si>
  <si>
    <t>HAVANA RED</t>
  </si>
  <si>
    <t xml:space="preserve">7618483370645                                     </t>
  </si>
  <si>
    <t>MAGLIA, DA UOMO, A LUPETTO</t>
  </si>
  <si>
    <t>X1BR11</t>
  </si>
  <si>
    <t>Z2XZ0</t>
  </si>
  <si>
    <t>53%CO 40%VI</t>
  </si>
  <si>
    <t>BLU</t>
  </si>
  <si>
    <t xml:space="preserve">7624302071518                                     </t>
  </si>
  <si>
    <t>CARDIGAN, DA UOMO, CON CAPPUCCIO, MANICA LUNGA, CON LOGO, CON ZIP</t>
  </si>
  <si>
    <t>X1BR14</t>
  </si>
  <si>
    <t>Z2S00</t>
  </si>
  <si>
    <t>100%ACRYLIC</t>
  </si>
  <si>
    <t xml:space="preserve">7624302071587                                     </t>
  </si>
  <si>
    <t>MAGLIA, DA UOMO, CON LOGO, CON ZIP</t>
  </si>
  <si>
    <t>X1BR15</t>
  </si>
  <si>
    <t>Z2XE0</t>
  </si>
  <si>
    <t>90%ACRYLIC 10%WOOL</t>
  </si>
  <si>
    <t xml:space="preserve">7628067358990                                     </t>
  </si>
  <si>
    <t>X1BR21</t>
  </si>
  <si>
    <t>MCH</t>
  </si>
  <si>
    <t>MEDIUM CHARCOAL HEAT</t>
  </si>
  <si>
    <t>MAGLIA, DA UOMO, GIROCOLLO, CON LOGO</t>
  </si>
  <si>
    <t>X1BR22</t>
  </si>
  <si>
    <t>100%CO</t>
  </si>
  <si>
    <t>CRGB</t>
  </si>
  <si>
    <t>PETROLIO</t>
  </si>
  <si>
    <t xml:space="preserve">7624302628019                                     </t>
  </si>
  <si>
    <t>CARDIGAN, DA UOMO, CON CAPPUCCIO, CON LOGO, CON ZIP</t>
  </si>
  <si>
    <t>X1PR02</t>
  </si>
  <si>
    <t xml:space="preserve">7624302790761                                     </t>
  </si>
  <si>
    <t>X1RP01</t>
  </si>
  <si>
    <t>KAE00</t>
  </si>
  <si>
    <t>3XL</t>
  </si>
  <si>
    <t xml:space="preserve">7624302659655                                     </t>
  </si>
  <si>
    <t>CARDIGAN, DA UOMO, TASCHE, MANICA LUNGA, TINTA UNITA, CON LOGO, CON ZIP</t>
  </si>
  <si>
    <t>X1RR18</t>
  </si>
  <si>
    <t>Z2YG0</t>
  </si>
  <si>
    <t>80%ACRYLIC 20%WOOL</t>
  </si>
  <si>
    <t>G011</t>
  </si>
  <si>
    <t>Pure White</t>
  </si>
  <si>
    <t xml:space="preserve">7624302659662                                     </t>
  </si>
  <si>
    <t>PANTALONI</t>
  </si>
  <si>
    <t>PANTALONE, DA UOMO, TINTA UNITA, CON LOGO, CHIUSURA ZIP E BOTTONI</t>
  </si>
  <si>
    <t>M1RA27</t>
  </si>
  <si>
    <t>WDP61</t>
  </si>
  <si>
    <t>56%Cotton 23%Polyester 19%True hemp 2%Elastane</t>
  </si>
  <si>
    <t>G1CQ</t>
  </si>
  <si>
    <t>ECRU PEARL</t>
  </si>
  <si>
    <t>32|L32</t>
  </si>
  <si>
    <t>33|L32</t>
  </si>
  <si>
    <t xml:space="preserve">7628067489380                                     </t>
  </si>
  <si>
    <t>PANTALONI SPORTIVI, DA UOMO, TINTA UNITA, CON LOGO. WALT LOGO TAPE PONTE JOGGER</t>
  </si>
  <si>
    <t>X1RQ28</t>
  </si>
  <si>
    <t>K8XF2</t>
  </si>
  <si>
    <t>67%VISCOSE 27%POLYAMIDE 6%ELASTANE</t>
  </si>
  <si>
    <t>RUGBY RED</t>
  </si>
  <si>
    <t xml:space="preserve">7628067489397                                     </t>
  </si>
  <si>
    <t xml:space="preserve">7628067489403                                     </t>
  </si>
  <si>
    <t xml:space="preserve">7628067489410                                     </t>
  </si>
  <si>
    <t xml:space="preserve">7628067489427                                     </t>
  </si>
  <si>
    <t xml:space="preserve">7624302080992                                     </t>
  </si>
  <si>
    <t>PANTALONI SPORTIVI, DA UOMO, TINTA UNITA, CON LOGO. JENNER BLOCKED JOGGER</t>
  </si>
  <si>
    <t>X1VQ09</t>
  </si>
  <si>
    <t>K9JY0</t>
  </si>
  <si>
    <t>G1J7</t>
  </si>
  <si>
    <t>TOASTED TAUPE</t>
  </si>
  <si>
    <t xml:space="preserve">7624302081005                                     </t>
  </si>
  <si>
    <t xml:space="preserve">7624302081012                                     </t>
  </si>
  <si>
    <t>T SHIRT</t>
  </si>
  <si>
    <t>T-SHIRT DA UOMO, GIROCOLLO, MANICA CORTA</t>
  </si>
  <si>
    <t>M0GI60</t>
  </si>
  <si>
    <t>K8FQ0</t>
  </si>
  <si>
    <t>G896</t>
  </si>
  <si>
    <t>ARMY OLIVE</t>
  </si>
  <si>
    <t>M2GH11</t>
  </si>
  <si>
    <t>KAAU1</t>
  </si>
  <si>
    <t>F0E1</t>
  </si>
  <si>
    <t>MULTI</t>
  </si>
  <si>
    <t>T-SHIRT, DA UOMO, GIROCOLLO, MANICA LUNGA, TINTA UNITA, CON LOGO</t>
  </si>
  <si>
    <t>X0RI20</t>
  </si>
  <si>
    <t>KAK92</t>
  </si>
  <si>
    <t xml:space="preserve">7624302069171                                     </t>
  </si>
  <si>
    <t>T-SHIRT, DA UOMO, GIROCOLLO, MANICA CORTA, TINTA UNITA, CON LOGO</t>
  </si>
  <si>
    <t>X1BP22</t>
  </si>
  <si>
    <t>KAY00</t>
  </si>
  <si>
    <t xml:space="preserve">7624302626886                                     </t>
  </si>
  <si>
    <t>X1PI62</t>
  </si>
  <si>
    <t>KAK90</t>
  </si>
  <si>
    <t xml:space="preserve">7624302626893                                     </t>
  </si>
  <si>
    <t xml:space="preserve">7624302626916                                     </t>
  </si>
  <si>
    <t xml:space="preserve">7624302626923                                     </t>
  </si>
  <si>
    <t xml:space="preserve">7624302626930                                     </t>
  </si>
  <si>
    <t xml:space="preserve">7624302662105                                     </t>
  </si>
  <si>
    <t>T-SHIRT, DA UOMO, CON TASCHINO, GIROCOLLO, MANICA LUNGA, TINTA UNITA, CON LOGO, CON BOTTONI</t>
  </si>
  <si>
    <t>X1RI00</t>
  </si>
  <si>
    <t>KB110</t>
  </si>
  <si>
    <t>F82H</t>
  </si>
  <si>
    <t>DUSTY SAGE MULTI</t>
  </si>
  <si>
    <t xml:space="preserve">7624302662112                                     </t>
  </si>
  <si>
    <t xml:space="preserve">7624302662136                                     </t>
  </si>
  <si>
    <t>QUANTITà</t>
  </si>
  <si>
    <t>AVG RETAIL</t>
  </si>
  <si>
    <t>TOT RETAIL</t>
  </si>
  <si>
    <t>TOT WHOLESALE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</si>
</sst>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"/>
    <numFmt numFmtId="165" formatCode="###0.00\ \€"/>
    <numFmt numFmtId="166" formatCode="#,##0.00\ &quot;€&quot;"/>
  </numFmts>
  <fonts count="5" x14ac:knownFonts="1">
    <font>
      <sz val="11"/>
      <color rgb="FF000000"/>
      <name val="Calibri"/>
    </font>
    <font>
      <b/>
      <sz val="2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166" fontId="1" fillId="0" borderId="0" xfId="0" applyNumberFormat="1" applyFont="1"/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</cellXfs>
  <cellStyles count="1">
    <cellStyle name="Normal" xfId="0" builtinId="0"/>
  </cellStyles>
  <dxfs count="22">
    <dxf>
      <numFmt numFmtId="166" formatCode="#,##0.00\ &quot;€&quot;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6" formatCode="#,##0.00\ &quot;€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numFmt numFmtId="165" formatCode="###0.00\ \€"/>
    </dxf>
    <dxf>
      <numFmt numFmtId="165" formatCode="###0.00\ \€"/>
    </dxf>
    <dxf>
      <numFmt numFmtId="165" formatCode="###0.00\ \€"/>
    </dxf>
    <dxf>
      <numFmt numFmtId="165" formatCode="###0.00\ \€"/>
    </dxf>
    <dxf>
      <numFmt numFmtId="164" formatCode="0000"/>
    </dxf>
    <dxf>
      <numFmt numFmtId="164" formatCode="000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47625</xdr:colOff>
      <xdr:row>3</xdr:row>
      <xdr:rowOff>47625</xdr:rowOff>
    </xdr:from>
    <xdr:ext cx="1143000" cy="1143000"/>
    <xdr:pic>
      <xdr:nvPicPr>
        <xdr:cNvPr id="2" name="FO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20</xdr:col>
      <xdr:colOff>47625</xdr:colOff>
      <xdr:row>7</xdr:row>
      <xdr:rowOff>47625</xdr:rowOff>
    </xdr:from>
    <xdr:ext cx="1143000" cy="1143000"/>
    <xdr:pic>
      <xdr:nvPicPr>
        <xdr:cNvPr id="3" name="FO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20</xdr:col>
      <xdr:colOff>47625</xdr:colOff>
      <xdr:row>13</xdr:row>
      <xdr:rowOff>47625</xdr:rowOff>
    </xdr:from>
    <xdr:ext cx="1143000" cy="1143000"/>
    <xdr:pic>
      <xdr:nvPicPr>
        <xdr:cNvPr id="4" name="FOT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20</xdr:col>
      <xdr:colOff>47625</xdr:colOff>
      <xdr:row>16</xdr:row>
      <xdr:rowOff>47625</xdr:rowOff>
    </xdr:from>
    <xdr:ext cx="1143000" cy="1143000"/>
    <xdr:pic>
      <xdr:nvPicPr>
        <xdr:cNvPr id="5" name="FOT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20</xdr:col>
      <xdr:colOff>47625</xdr:colOff>
      <xdr:row>17</xdr:row>
      <xdr:rowOff>47625</xdr:rowOff>
    </xdr:from>
    <xdr:ext cx="1143000" cy="1143000"/>
    <xdr:pic>
      <xdr:nvPicPr>
        <xdr:cNvPr id="6" name="FOT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20</xdr:col>
      <xdr:colOff>47625</xdr:colOff>
      <xdr:row>18</xdr:row>
      <xdr:rowOff>47625</xdr:rowOff>
    </xdr:from>
    <xdr:ext cx="1143000" cy="1143000"/>
    <xdr:pic>
      <xdr:nvPicPr>
        <xdr:cNvPr id="7" name="FO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20</xdr:col>
      <xdr:colOff>63500</xdr:colOff>
      <xdr:row>21</xdr:row>
      <xdr:rowOff>47625</xdr:rowOff>
    </xdr:from>
    <xdr:ext cx="1143000" cy="1143000"/>
    <xdr:pic>
      <xdr:nvPicPr>
        <xdr:cNvPr id="8" name="FO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6464875" y="11096625"/>
          <a:ext cx="1143000" cy="1143000"/>
        </a:xfrm>
        <a:prstGeom prst="rect">
          <a:avLst/>
        </a:prstGeom>
      </xdr:spPr>
    </xdr:pic>
    <xdr:clientData/>
  </xdr:oneCellAnchor>
  <xdr:oneCellAnchor>
    <xdr:from>
      <xdr:col>20</xdr:col>
      <xdr:colOff>47625</xdr:colOff>
      <xdr:row>25</xdr:row>
      <xdr:rowOff>47625</xdr:rowOff>
    </xdr:from>
    <xdr:ext cx="1143000" cy="1143000"/>
    <xdr:pic>
      <xdr:nvPicPr>
        <xdr:cNvPr id="9" name="FO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20</xdr:col>
      <xdr:colOff>47625</xdr:colOff>
      <xdr:row>27</xdr:row>
      <xdr:rowOff>47625</xdr:rowOff>
    </xdr:from>
    <xdr:ext cx="1143000" cy="1143000"/>
    <xdr:pic>
      <xdr:nvPicPr>
        <xdr:cNvPr id="10" name="FO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20</xdr:col>
      <xdr:colOff>47625</xdr:colOff>
      <xdr:row>32</xdr:row>
      <xdr:rowOff>47625</xdr:rowOff>
    </xdr:from>
    <xdr:ext cx="1143000" cy="1143000"/>
    <xdr:pic>
      <xdr:nvPicPr>
        <xdr:cNvPr id="11" name="FO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20</xdr:col>
      <xdr:colOff>47625</xdr:colOff>
      <xdr:row>33</xdr:row>
      <xdr:rowOff>47625</xdr:rowOff>
    </xdr:from>
    <xdr:ext cx="1143000" cy="1143000"/>
    <xdr:pic>
      <xdr:nvPicPr>
        <xdr:cNvPr id="12" name="FOTO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20</xdr:col>
      <xdr:colOff>47625</xdr:colOff>
      <xdr:row>37</xdr:row>
      <xdr:rowOff>47625</xdr:rowOff>
    </xdr:from>
    <xdr:ext cx="1143000" cy="1143000"/>
    <xdr:pic>
      <xdr:nvPicPr>
        <xdr:cNvPr id="13" name="FOTO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20</xdr:col>
      <xdr:colOff>47625</xdr:colOff>
      <xdr:row>39</xdr:row>
      <xdr:rowOff>47625</xdr:rowOff>
    </xdr:from>
    <xdr:ext cx="1143000" cy="1143000"/>
    <xdr:pic>
      <xdr:nvPicPr>
        <xdr:cNvPr id="14" name="FOT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20</xdr:col>
      <xdr:colOff>47625</xdr:colOff>
      <xdr:row>40</xdr:row>
      <xdr:rowOff>47625</xdr:rowOff>
    </xdr:from>
    <xdr:ext cx="1143000" cy="1143000"/>
    <xdr:pic>
      <xdr:nvPicPr>
        <xdr:cNvPr id="15" name="FOTO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20</xdr:col>
      <xdr:colOff>47625</xdr:colOff>
      <xdr:row>43</xdr:row>
      <xdr:rowOff>47625</xdr:rowOff>
    </xdr:from>
    <xdr:ext cx="1143000" cy="1143000"/>
    <xdr:pic>
      <xdr:nvPicPr>
        <xdr:cNvPr id="16" name="FOTO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20</xdr:col>
      <xdr:colOff>47625</xdr:colOff>
      <xdr:row>44</xdr:row>
      <xdr:rowOff>47625</xdr:rowOff>
    </xdr:from>
    <xdr:ext cx="1143000" cy="1143000"/>
    <xdr:pic>
      <xdr:nvPicPr>
        <xdr:cNvPr id="17" name="FOTO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20</xdr:col>
      <xdr:colOff>47625</xdr:colOff>
      <xdr:row>47</xdr:row>
      <xdr:rowOff>47625</xdr:rowOff>
    </xdr:from>
    <xdr:ext cx="1143000" cy="1143000"/>
    <xdr:pic>
      <xdr:nvPicPr>
        <xdr:cNvPr id="18" name="FOTO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20</xdr:col>
      <xdr:colOff>47625</xdr:colOff>
      <xdr:row>49</xdr:row>
      <xdr:rowOff>47625</xdr:rowOff>
    </xdr:from>
    <xdr:ext cx="1143000" cy="1143000"/>
    <xdr:pic>
      <xdr:nvPicPr>
        <xdr:cNvPr id="19" name="FOTO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20</xdr:col>
      <xdr:colOff>47625</xdr:colOff>
      <xdr:row>53</xdr:row>
      <xdr:rowOff>47625</xdr:rowOff>
    </xdr:from>
    <xdr:ext cx="1143000" cy="1143000"/>
    <xdr:pic>
      <xdr:nvPicPr>
        <xdr:cNvPr id="20" name="FOTO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20</xdr:col>
      <xdr:colOff>47625</xdr:colOff>
      <xdr:row>54</xdr:row>
      <xdr:rowOff>47625</xdr:rowOff>
    </xdr:from>
    <xdr:ext cx="1143000" cy="1143000"/>
    <xdr:pic>
      <xdr:nvPicPr>
        <xdr:cNvPr id="21" name="FOTO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20</xdr:col>
      <xdr:colOff>47625</xdr:colOff>
      <xdr:row>55</xdr:row>
      <xdr:rowOff>47625</xdr:rowOff>
    </xdr:from>
    <xdr:ext cx="1143000" cy="1143000"/>
    <xdr:pic>
      <xdr:nvPicPr>
        <xdr:cNvPr id="22" name="FOTO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20</xdr:col>
      <xdr:colOff>47625</xdr:colOff>
      <xdr:row>58</xdr:row>
      <xdr:rowOff>47625</xdr:rowOff>
    </xdr:from>
    <xdr:ext cx="1143000" cy="1143000"/>
    <xdr:pic>
      <xdr:nvPicPr>
        <xdr:cNvPr id="23" name="FOTO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20</xdr:col>
      <xdr:colOff>47625</xdr:colOff>
      <xdr:row>59</xdr:row>
      <xdr:rowOff>47625</xdr:rowOff>
    </xdr:from>
    <xdr:ext cx="1143000" cy="1143000"/>
    <xdr:pic>
      <xdr:nvPicPr>
        <xdr:cNvPr id="24" name="FOT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20</xdr:col>
      <xdr:colOff>47625</xdr:colOff>
      <xdr:row>60</xdr:row>
      <xdr:rowOff>47625</xdr:rowOff>
    </xdr:from>
    <xdr:ext cx="1143000" cy="1143000"/>
    <xdr:pic>
      <xdr:nvPicPr>
        <xdr:cNvPr id="25" name="FOTO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20</xdr:col>
      <xdr:colOff>47625</xdr:colOff>
      <xdr:row>62</xdr:row>
      <xdr:rowOff>47625</xdr:rowOff>
    </xdr:from>
    <xdr:ext cx="1143000" cy="1143000"/>
    <xdr:pic>
      <xdr:nvPicPr>
        <xdr:cNvPr id="26" name="FOT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20</xdr:col>
      <xdr:colOff>47625</xdr:colOff>
      <xdr:row>66</xdr:row>
      <xdr:rowOff>47625</xdr:rowOff>
    </xdr:from>
    <xdr:ext cx="1143000" cy="1143000"/>
    <xdr:pic>
      <xdr:nvPicPr>
        <xdr:cNvPr id="27" name="FOT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20</xdr:col>
      <xdr:colOff>47625</xdr:colOff>
      <xdr:row>71</xdr:row>
      <xdr:rowOff>47625</xdr:rowOff>
    </xdr:from>
    <xdr:ext cx="1143000" cy="1143000"/>
    <xdr:pic>
      <xdr:nvPicPr>
        <xdr:cNvPr id="28" name="FOTO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20</xdr:col>
      <xdr:colOff>47625</xdr:colOff>
      <xdr:row>77</xdr:row>
      <xdr:rowOff>47625</xdr:rowOff>
    </xdr:from>
    <xdr:ext cx="1143000" cy="1143000"/>
    <xdr:pic>
      <xdr:nvPicPr>
        <xdr:cNvPr id="29" name="FOTO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20</xdr:col>
      <xdr:colOff>47625</xdr:colOff>
      <xdr:row>78</xdr:row>
      <xdr:rowOff>47625</xdr:rowOff>
    </xdr:from>
    <xdr:ext cx="1143000" cy="1143000"/>
    <xdr:pic>
      <xdr:nvPicPr>
        <xdr:cNvPr id="30" name="FOT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20</xdr:col>
      <xdr:colOff>47625</xdr:colOff>
      <xdr:row>83</xdr:row>
      <xdr:rowOff>47625</xdr:rowOff>
    </xdr:from>
    <xdr:ext cx="1143000" cy="1143000"/>
    <xdr:pic>
      <xdr:nvPicPr>
        <xdr:cNvPr id="31" name="FOTO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twoCellAnchor editAs="oneCell">
    <xdr:from>
      <xdr:col>1</xdr:col>
      <xdr:colOff>3514724</xdr:colOff>
      <xdr:row>0</xdr:row>
      <xdr:rowOff>156727</xdr:rowOff>
    </xdr:from>
    <xdr:to>
      <xdr:col>3</xdr:col>
      <xdr:colOff>1009650</xdr:colOff>
      <xdr:row>0</xdr:row>
      <xdr:rowOff>672484</xdr:rowOff>
    </xdr:to>
    <xdr:pic>
      <xdr:nvPicPr>
        <xdr:cNvPr id="33" name="Immagine 32" descr="File:Guess logo.svg - Wikipedia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4" y="156727"/>
          <a:ext cx="2914651" cy="515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la1" displayName="Tabella1" ref="A3:U86" totalsRowShown="0" headerRowDxfId="21" headerRowBorderDxfId="20" tableBorderDxfId="19" totalsRowBorderDxfId="18">
  <autoFilter ref="A3:U86"/>
  <tableColumns count="21">
    <tableColumn id="1" name="EAN INTERNO" dataDxfId="17"/>
    <tableColumn id="2" name="EAN ORIGINALE" dataDxfId="16"/>
    <tableColumn id="3" name="MARCHI"/>
    <tableColumn id="4" name="MACRO"/>
    <tableColumn id="5" name="SETTORE"/>
    <tableColumn id="6" name="CATEGORIA"/>
    <tableColumn id="7" name="Descrizione"/>
    <tableColumn id="8" name="Dimensioni"/>
    <tableColumn id="9" name="Articolo"/>
    <tableColumn id="10" name="CODICE TESSUTO"/>
    <tableColumn id="11" name="Tessuto"/>
    <tableColumn id="12" name="CODICE COLORE"/>
    <tableColumn id="13" name="Colore"/>
    <tableColumn id="14" name="Made in"/>
    <tableColumn id="15" name="TAGLIA"/>
    <tableColumn id="16" name="Quantità"/>
    <tableColumn id="17" name="PREZZO RETAIL" dataDxfId="15"/>
    <tableColumn id="20" name="TOT RETAIL" dataDxfId="14">
      <calculatedColumnFormula>Tabella1[[#This Row],[PREZZO RETAIL]]*Tabella1[[#This Row],[Quantità]]</calculatedColumnFormula>
    </tableColumn>
    <tableColumn id="18" name="PREZZO WHOLESALE" dataDxfId="13"/>
    <tableColumn id="21" name="TOT WHOLESALE" dataDxfId="12">
      <calculatedColumnFormula>Tabella1[[#This Row],[PREZZO WHOLESALE]]*Tabella1[[#This Row],[Quantità]]</calculatedColumnFormula>
    </tableColumn>
    <tableColumn id="19" name="FOTO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ella2" displayName="Tabella2" ref="A89:F98" totalsRowCount="1" headerRowDxfId="11" headerRowBorderDxfId="10" tableBorderDxfId="9" totalsRowBorderDxfId="8">
  <autoFilter ref="A89:F97"/>
  <tableColumns count="6">
    <tableColumn id="1" name="MARCHI" totalsRowDxfId="7"/>
    <tableColumn id="2" name="MACRO" totalsRowDxfId="6"/>
    <tableColumn id="3" name="SETTORE" totalsRowDxfId="5"/>
    <tableColumn id="4" name="CATEGORIA" totalsRowDxfId="4"/>
    <tableColumn id="5" name="QUANTITà" totalsRowFunction="sum" dataDxfId="3" totalsRowDxfId="2"/>
    <tableColumn id="6" name="AVG RETAIL" totalsRowFunction="custom" dataDxfId="1" totalsRowDxfId="0">
      <calculatedColumnFormula>SUMIFS($R$1:$R$86,$C$1:$C$86,Tabella2[[#This Row],[MARCHI]],$F$1:$F$86,Tabella2[[#This Row],[CATEGORIA]])/Tabella2[[#This Row],[QUANTITà]]</calculatedColumnFormula>
      <totalsRowFormula>R88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tabSelected="1" view="pageBreakPreview" topLeftCell="K1" zoomScaleNormal="100" zoomScaleSheetLayoutView="100" workbookViewId="0">
      <pane ySplit="3" topLeftCell="A4" activePane="bottomLeft" state="frozen"/>
      <selection activeCell="G1" sqref="G1"/>
      <selection pane="bottomLeft" activeCell="X4" sqref="X4"/>
    </sheetView>
  </sheetViews>
  <sheetFormatPr defaultColWidth="9.140625" defaultRowHeight="15" x14ac:dyDescent="0.25"/>
  <cols>
    <col min="1" max="1" width="21.140625" bestFit="1" customWidth="1"/>
    <col min="2" max="2" width="60.140625" bestFit="1" customWidth="1"/>
    <col min="3" max="3" width="21.140625" bestFit="1" customWidth="1"/>
    <col min="4" max="4" width="22.28515625" bestFit="1" customWidth="1"/>
    <col min="5" max="5" width="16.42578125" bestFit="1" customWidth="1"/>
    <col min="6" max="6" width="22.28515625" bestFit="1" customWidth="1"/>
    <col min="7" max="7" width="130.85546875" bestFit="1" customWidth="1"/>
    <col min="8" max="8" width="13.28515625" customWidth="1"/>
    <col min="9" max="9" width="10.7109375" bestFit="1" customWidth="1"/>
    <col min="10" max="10" width="18" customWidth="1"/>
    <col min="11" max="11" width="55.28515625" bestFit="1" customWidth="1"/>
    <col min="12" max="12" width="17.140625" customWidth="1"/>
    <col min="13" max="13" width="24.7109375" bestFit="1" customWidth="1"/>
    <col min="14" max="14" width="12.85546875" bestFit="1" customWidth="1"/>
    <col min="15" max="15" width="9.5703125" customWidth="1"/>
    <col min="16" max="16" width="10.85546875" customWidth="1"/>
    <col min="17" max="17" width="16.140625" customWidth="1"/>
    <col min="18" max="18" width="20.7109375" bestFit="1" customWidth="1"/>
    <col min="19" max="20" width="21" customWidth="1"/>
    <col min="21" max="21" width="19" customWidth="1"/>
  </cols>
  <sheetData>
    <row r="1" spans="1:21" ht="60" customHeight="1" x14ac:dyDescent="0.4">
      <c r="A1" s="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x14ac:dyDescent="0.25">
      <c r="A2" s="14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4" t="s">
        <v>14</v>
      </c>
      <c r="P3" s="3" t="s">
        <v>15</v>
      </c>
      <c r="Q3" s="3" t="s">
        <v>16</v>
      </c>
      <c r="R3" s="3" t="s">
        <v>281</v>
      </c>
      <c r="S3" s="3" t="s">
        <v>17</v>
      </c>
      <c r="T3" s="3" t="s">
        <v>282</v>
      </c>
      <c r="U3" s="3" t="s">
        <v>18</v>
      </c>
    </row>
    <row r="4" spans="1:21" ht="99.95" customHeight="1" x14ac:dyDescent="0.25">
      <c r="A4" s="5">
        <v>2098827818517</v>
      </c>
      <c r="B4" s="5" t="s">
        <v>19</v>
      </c>
      <c r="C4" t="s">
        <v>20</v>
      </c>
      <c r="D4" t="s">
        <v>21</v>
      </c>
      <c r="E4" t="s">
        <v>22</v>
      </c>
      <c r="F4" t="s">
        <v>23</v>
      </c>
      <c r="G4" t="s">
        <v>24</v>
      </c>
      <c r="I4" t="s">
        <v>25</v>
      </c>
      <c r="J4" t="s">
        <v>26</v>
      </c>
      <c r="K4" t="s">
        <v>27</v>
      </c>
      <c r="L4" t="s">
        <v>28</v>
      </c>
      <c r="M4" t="s">
        <v>29</v>
      </c>
      <c r="N4" t="s">
        <v>30</v>
      </c>
      <c r="O4" t="s">
        <v>31</v>
      </c>
      <c r="P4">
        <v>2</v>
      </c>
      <c r="Q4" s="6">
        <v>109.9</v>
      </c>
      <c r="R4" s="6">
        <f>Tabella1[[#This Row],[PREZZO RETAIL]]*Tabella1[[#This Row],[Quantità]]</f>
        <v>219.8</v>
      </c>
      <c r="S4" s="6">
        <v>44</v>
      </c>
      <c r="T4" s="6">
        <f>Tabella1[[#This Row],[PREZZO WHOLESALE]]*Tabella1[[#This Row],[Quantità]]</f>
        <v>88</v>
      </c>
    </row>
    <row r="5" spans="1:21" x14ac:dyDescent="0.25">
      <c r="A5" s="5">
        <v>2084437895031</v>
      </c>
      <c r="B5" s="5" t="s">
        <v>32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33</v>
      </c>
      <c r="P5">
        <v>1</v>
      </c>
      <c r="Q5" s="6">
        <v>109.9</v>
      </c>
      <c r="R5" s="6">
        <f>Tabella1[[#This Row],[PREZZO RETAIL]]*Tabella1[[#This Row],[Quantità]]</f>
        <v>109.9</v>
      </c>
      <c r="S5" s="6">
        <v>44</v>
      </c>
      <c r="T5" s="6">
        <f>Tabella1[[#This Row],[PREZZO WHOLESALE]]*Tabella1[[#This Row],[Quantità]]</f>
        <v>44</v>
      </c>
    </row>
    <row r="6" spans="1:21" x14ac:dyDescent="0.25">
      <c r="A6" s="5">
        <v>2029250664600</v>
      </c>
      <c r="B6" s="5">
        <v>7621826164276</v>
      </c>
      <c r="C6" t="s">
        <v>20</v>
      </c>
      <c r="D6" t="s">
        <v>21</v>
      </c>
      <c r="E6" t="s">
        <v>22</v>
      </c>
      <c r="F6" t="s">
        <v>23</v>
      </c>
      <c r="G6" t="s">
        <v>34</v>
      </c>
      <c r="I6" t="s">
        <v>35</v>
      </c>
      <c r="J6" t="s">
        <v>36</v>
      </c>
      <c r="K6" t="s">
        <v>37</v>
      </c>
      <c r="L6" t="s">
        <v>38</v>
      </c>
      <c r="M6" t="s">
        <v>39</v>
      </c>
      <c r="N6" t="s">
        <v>30</v>
      </c>
      <c r="O6" t="s">
        <v>40</v>
      </c>
      <c r="P6">
        <v>1</v>
      </c>
      <c r="Q6" s="6">
        <v>109.9</v>
      </c>
      <c r="R6" s="6">
        <f>Tabella1[[#This Row],[PREZZO RETAIL]]*Tabella1[[#This Row],[Quantità]]</f>
        <v>109.9</v>
      </c>
      <c r="S6" s="6">
        <v>44</v>
      </c>
      <c r="T6" s="6">
        <f>Tabella1[[#This Row],[PREZZO WHOLESALE]]*Tabella1[[#This Row],[Quantità]]</f>
        <v>44</v>
      </c>
    </row>
    <row r="7" spans="1:21" x14ac:dyDescent="0.25">
      <c r="A7" s="5">
        <v>2025078534620</v>
      </c>
      <c r="B7" s="5">
        <v>7613395891738</v>
      </c>
      <c r="C7" t="s">
        <v>41</v>
      </c>
      <c r="D7" t="s">
        <v>21</v>
      </c>
      <c r="E7" t="s">
        <v>22</v>
      </c>
      <c r="F7" t="s">
        <v>23</v>
      </c>
      <c r="G7" t="s">
        <v>42</v>
      </c>
      <c r="I7" t="s">
        <v>43</v>
      </c>
      <c r="K7" t="s">
        <v>44</v>
      </c>
      <c r="L7" t="s">
        <v>45</v>
      </c>
      <c r="M7" t="s">
        <v>46</v>
      </c>
      <c r="N7" t="s">
        <v>47</v>
      </c>
      <c r="O7">
        <v>40</v>
      </c>
      <c r="P7">
        <v>1</v>
      </c>
      <c r="Q7" s="6">
        <v>95</v>
      </c>
      <c r="R7" s="6">
        <f>Tabella1[[#This Row],[PREZZO RETAIL]]*Tabella1[[#This Row],[Quantità]]</f>
        <v>95</v>
      </c>
      <c r="S7" s="6">
        <v>38.1</v>
      </c>
      <c r="T7" s="6">
        <f>Tabella1[[#This Row],[PREZZO WHOLESALE]]*Tabella1[[#This Row],[Quantità]]</f>
        <v>38.1</v>
      </c>
    </row>
    <row r="8" spans="1:21" ht="99.95" customHeight="1" x14ac:dyDescent="0.25">
      <c r="A8" s="5">
        <v>2064451337441</v>
      </c>
      <c r="B8" s="5">
        <v>7621097127741</v>
      </c>
      <c r="C8" t="s">
        <v>20</v>
      </c>
      <c r="D8" t="s">
        <v>21</v>
      </c>
      <c r="E8" t="s">
        <v>22</v>
      </c>
      <c r="F8" t="s">
        <v>48</v>
      </c>
      <c r="G8" t="s">
        <v>49</v>
      </c>
      <c r="I8" t="s">
        <v>50</v>
      </c>
      <c r="J8" t="s">
        <v>51</v>
      </c>
      <c r="K8" t="s">
        <v>52</v>
      </c>
      <c r="L8" t="s">
        <v>53</v>
      </c>
      <c r="M8" t="s">
        <v>54</v>
      </c>
      <c r="N8" t="s">
        <v>55</v>
      </c>
      <c r="O8" t="s">
        <v>31</v>
      </c>
      <c r="P8">
        <v>18</v>
      </c>
      <c r="Q8" s="6">
        <v>109.9</v>
      </c>
      <c r="R8" s="6">
        <f>Tabella1[[#This Row],[PREZZO RETAIL]]*Tabella1[[#This Row],[Quantità]]</f>
        <v>1978.2</v>
      </c>
      <c r="S8" s="6">
        <v>46.2</v>
      </c>
      <c r="T8" s="6">
        <f>Tabella1[[#This Row],[PREZZO WHOLESALE]]*Tabella1[[#This Row],[Quantità]]</f>
        <v>831.6</v>
      </c>
    </row>
    <row r="9" spans="1:21" x14ac:dyDescent="0.25">
      <c r="A9" s="5">
        <v>2063842490475</v>
      </c>
      <c r="B9" s="5">
        <v>7621097127758</v>
      </c>
      <c r="C9" t="s">
        <v>20</v>
      </c>
      <c r="D9" t="s">
        <v>21</v>
      </c>
      <c r="E9" t="s">
        <v>22</v>
      </c>
      <c r="F9" t="s">
        <v>48</v>
      </c>
      <c r="G9" t="s">
        <v>49</v>
      </c>
      <c r="I9" t="s">
        <v>50</v>
      </c>
      <c r="J9" t="s">
        <v>51</v>
      </c>
      <c r="K9" t="s">
        <v>52</v>
      </c>
      <c r="L9" t="s">
        <v>53</v>
      </c>
      <c r="M9" t="s">
        <v>54</v>
      </c>
      <c r="N9" t="s">
        <v>55</v>
      </c>
      <c r="O9" t="s">
        <v>56</v>
      </c>
      <c r="P9">
        <v>11</v>
      </c>
      <c r="Q9" s="6">
        <v>109.9</v>
      </c>
      <c r="R9" s="6">
        <f>Tabella1[[#This Row],[PREZZO RETAIL]]*Tabella1[[#This Row],[Quantità]]</f>
        <v>1208.9000000000001</v>
      </c>
      <c r="S9" s="6">
        <v>46.2</v>
      </c>
      <c r="T9" s="6">
        <f>Tabella1[[#This Row],[PREZZO WHOLESALE]]*Tabella1[[#This Row],[Quantità]]</f>
        <v>508.20000000000005</v>
      </c>
    </row>
    <row r="10" spans="1:21" x14ac:dyDescent="0.25">
      <c r="A10" s="5">
        <v>2033169135953</v>
      </c>
      <c r="B10" s="5">
        <v>7621097127765</v>
      </c>
      <c r="C10" t="s">
        <v>20</v>
      </c>
      <c r="D10" t="s">
        <v>21</v>
      </c>
      <c r="E10" t="s">
        <v>22</v>
      </c>
      <c r="F10" t="s">
        <v>48</v>
      </c>
      <c r="G10" t="s">
        <v>49</v>
      </c>
      <c r="I10" t="s">
        <v>50</v>
      </c>
      <c r="J10" t="s">
        <v>51</v>
      </c>
      <c r="K10" t="s">
        <v>52</v>
      </c>
      <c r="L10" t="s">
        <v>53</v>
      </c>
      <c r="M10" t="s">
        <v>54</v>
      </c>
      <c r="N10" t="s">
        <v>55</v>
      </c>
      <c r="O10" t="s">
        <v>57</v>
      </c>
      <c r="P10">
        <v>15</v>
      </c>
      <c r="Q10" s="6">
        <v>109.9</v>
      </c>
      <c r="R10" s="6">
        <f>Tabella1[[#This Row],[PREZZO RETAIL]]*Tabella1[[#This Row],[Quantità]]</f>
        <v>1648.5</v>
      </c>
      <c r="S10" s="6">
        <v>46.2</v>
      </c>
      <c r="T10" s="6">
        <f>Tabella1[[#This Row],[PREZZO WHOLESALE]]*Tabella1[[#This Row],[Quantità]]</f>
        <v>693</v>
      </c>
    </row>
    <row r="11" spans="1:21" x14ac:dyDescent="0.25">
      <c r="A11" s="5">
        <v>2081077504279</v>
      </c>
      <c r="B11" s="5">
        <v>7621097127772</v>
      </c>
      <c r="C11" t="s">
        <v>20</v>
      </c>
      <c r="D11" t="s">
        <v>21</v>
      </c>
      <c r="E11" t="s">
        <v>22</v>
      </c>
      <c r="F11" t="s">
        <v>48</v>
      </c>
      <c r="G11" t="s">
        <v>49</v>
      </c>
      <c r="I11" t="s">
        <v>50</v>
      </c>
      <c r="J11" t="s">
        <v>51</v>
      </c>
      <c r="K11" t="s">
        <v>52</v>
      </c>
      <c r="L11" t="s">
        <v>53</v>
      </c>
      <c r="M11" t="s">
        <v>54</v>
      </c>
      <c r="N11" t="s">
        <v>55</v>
      </c>
      <c r="O11" t="s">
        <v>33</v>
      </c>
      <c r="P11">
        <v>41</v>
      </c>
      <c r="Q11" s="6">
        <v>109.9</v>
      </c>
      <c r="R11" s="6">
        <f>Tabella1[[#This Row],[PREZZO RETAIL]]*Tabella1[[#This Row],[Quantità]]</f>
        <v>4505.9000000000005</v>
      </c>
      <c r="S11" s="6">
        <v>46.2</v>
      </c>
      <c r="T11" s="6">
        <f>Tabella1[[#This Row],[PREZZO WHOLESALE]]*Tabella1[[#This Row],[Quantità]]</f>
        <v>1894.2</v>
      </c>
    </row>
    <row r="12" spans="1:21" x14ac:dyDescent="0.25">
      <c r="A12" s="5">
        <v>2061489784964</v>
      </c>
      <c r="B12" s="5">
        <v>7621097127789</v>
      </c>
      <c r="C12" t="s">
        <v>20</v>
      </c>
      <c r="D12" t="s">
        <v>21</v>
      </c>
      <c r="E12" t="s">
        <v>22</v>
      </c>
      <c r="F12" t="s">
        <v>48</v>
      </c>
      <c r="G12" t="s">
        <v>49</v>
      </c>
      <c r="I12" t="s">
        <v>50</v>
      </c>
      <c r="J12" t="s">
        <v>51</v>
      </c>
      <c r="K12" t="s">
        <v>52</v>
      </c>
      <c r="L12" t="s">
        <v>53</v>
      </c>
      <c r="M12" t="s">
        <v>54</v>
      </c>
      <c r="N12" t="s">
        <v>55</v>
      </c>
      <c r="O12" t="s">
        <v>58</v>
      </c>
      <c r="P12">
        <v>49</v>
      </c>
      <c r="Q12" s="6">
        <v>109.9</v>
      </c>
      <c r="R12" s="6">
        <f>Tabella1[[#This Row],[PREZZO RETAIL]]*Tabella1[[#This Row],[Quantità]]</f>
        <v>5385.1</v>
      </c>
      <c r="S12" s="6">
        <v>46.2</v>
      </c>
      <c r="T12" s="6">
        <f>Tabella1[[#This Row],[PREZZO WHOLESALE]]*Tabella1[[#This Row],[Quantità]]</f>
        <v>2263.8000000000002</v>
      </c>
    </row>
    <row r="13" spans="1:21" x14ac:dyDescent="0.25">
      <c r="A13" s="5">
        <v>2057590299244</v>
      </c>
      <c r="B13" s="5">
        <v>7621097127796</v>
      </c>
      <c r="C13" t="s">
        <v>20</v>
      </c>
      <c r="D13" t="s">
        <v>21</v>
      </c>
      <c r="E13" t="s">
        <v>22</v>
      </c>
      <c r="F13" t="s">
        <v>48</v>
      </c>
      <c r="G13" t="s">
        <v>49</v>
      </c>
      <c r="I13" t="s">
        <v>50</v>
      </c>
      <c r="J13" t="s">
        <v>51</v>
      </c>
      <c r="K13" t="s">
        <v>52</v>
      </c>
      <c r="L13" t="s">
        <v>53</v>
      </c>
      <c r="M13" t="s">
        <v>54</v>
      </c>
      <c r="N13" t="s">
        <v>55</v>
      </c>
      <c r="O13" t="s">
        <v>40</v>
      </c>
      <c r="P13">
        <v>18</v>
      </c>
      <c r="Q13" s="6">
        <v>109.9</v>
      </c>
      <c r="R13" s="6">
        <f>Tabella1[[#This Row],[PREZZO RETAIL]]*Tabella1[[#This Row],[Quantità]]</f>
        <v>1978.2</v>
      </c>
      <c r="S13" s="6">
        <v>46.2</v>
      </c>
      <c r="T13" s="6">
        <f>Tabella1[[#This Row],[PREZZO WHOLESALE]]*Tabella1[[#This Row],[Quantità]]</f>
        <v>831.6</v>
      </c>
    </row>
    <row r="14" spans="1:21" ht="99.95" customHeight="1" x14ac:dyDescent="0.25">
      <c r="A14" s="5">
        <v>2084253733425</v>
      </c>
      <c r="B14" s="5" t="s">
        <v>59</v>
      </c>
      <c r="C14" t="s">
        <v>20</v>
      </c>
      <c r="D14" t="s">
        <v>21</v>
      </c>
      <c r="E14" t="s">
        <v>22</v>
      </c>
      <c r="F14" t="s">
        <v>48</v>
      </c>
      <c r="G14" t="s">
        <v>60</v>
      </c>
      <c r="I14" t="s">
        <v>61</v>
      </c>
      <c r="J14" t="s">
        <v>62</v>
      </c>
      <c r="K14" t="s">
        <v>63</v>
      </c>
      <c r="L14" t="s">
        <v>64</v>
      </c>
      <c r="M14" t="s">
        <v>65</v>
      </c>
      <c r="N14" t="s">
        <v>47</v>
      </c>
      <c r="O14" t="s">
        <v>57</v>
      </c>
      <c r="P14">
        <v>5</v>
      </c>
      <c r="Q14" s="6">
        <v>170</v>
      </c>
      <c r="R14" s="6">
        <f>Tabella1[[#This Row],[PREZZO RETAIL]]*Tabella1[[#This Row],[Quantità]]</f>
        <v>850</v>
      </c>
      <c r="S14" s="6">
        <v>68</v>
      </c>
      <c r="T14" s="6">
        <f>Tabella1[[#This Row],[PREZZO WHOLESALE]]*Tabella1[[#This Row],[Quantità]]</f>
        <v>340</v>
      </c>
    </row>
    <row r="15" spans="1:21" x14ac:dyDescent="0.25">
      <c r="A15" s="5">
        <v>2078554876417</v>
      </c>
      <c r="B15" s="5" t="s">
        <v>66</v>
      </c>
      <c r="C15" t="s">
        <v>20</v>
      </c>
      <c r="D15" t="s">
        <v>21</v>
      </c>
      <c r="E15" t="s">
        <v>22</v>
      </c>
      <c r="F15" t="s">
        <v>48</v>
      </c>
      <c r="G15" t="s">
        <v>60</v>
      </c>
      <c r="I15" t="s">
        <v>61</v>
      </c>
      <c r="J15" t="s">
        <v>62</v>
      </c>
      <c r="K15" t="s">
        <v>63</v>
      </c>
      <c r="L15" t="s">
        <v>64</v>
      </c>
      <c r="M15" t="s">
        <v>65</v>
      </c>
      <c r="N15" t="s">
        <v>47</v>
      </c>
      <c r="O15" t="s">
        <v>33</v>
      </c>
      <c r="P15">
        <v>5</v>
      </c>
      <c r="Q15" s="6">
        <v>170</v>
      </c>
      <c r="R15" s="6">
        <f>Tabella1[[#This Row],[PREZZO RETAIL]]*Tabella1[[#This Row],[Quantità]]</f>
        <v>850</v>
      </c>
      <c r="S15" s="6">
        <v>68</v>
      </c>
      <c r="T15" s="6">
        <f>Tabella1[[#This Row],[PREZZO WHOLESALE]]*Tabella1[[#This Row],[Quantità]]</f>
        <v>340</v>
      </c>
    </row>
    <row r="16" spans="1:21" x14ac:dyDescent="0.25">
      <c r="A16" s="5">
        <v>2081953136990</v>
      </c>
      <c r="B16" s="5" t="s">
        <v>67</v>
      </c>
      <c r="C16" t="s">
        <v>20</v>
      </c>
      <c r="D16" t="s">
        <v>21</v>
      </c>
      <c r="E16" t="s">
        <v>22</v>
      </c>
      <c r="F16" t="s">
        <v>48</v>
      </c>
      <c r="G16" t="s">
        <v>60</v>
      </c>
      <c r="I16" t="s">
        <v>61</v>
      </c>
      <c r="J16" t="s">
        <v>62</v>
      </c>
      <c r="K16" t="s">
        <v>63</v>
      </c>
      <c r="L16" t="s">
        <v>64</v>
      </c>
      <c r="M16" t="s">
        <v>65</v>
      </c>
      <c r="N16" t="s">
        <v>47</v>
      </c>
      <c r="O16" t="s">
        <v>58</v>
      </c>
      <c r="P16">
        <v>5</v>
      </c>
      <c r="Q16" s="6">
        <v>170</v>
      </c>
      <c r="R16" s="6">
        <f>Tabella1[[#This Row],[PREZZO RETAIL]]*Tabella1[[#This Row],[Quantità]]</f>
        <v>850</v>
      </c>
      <c r="S16" s="6">
        <v>68</v>
      </c>
      <c r="T16" s="6">
        <f>Tabella1[[#This Row],[PREZZO WHOLESALE]]*Tabella1[[#This Row],[Quantità]]</f>
        <v>340</v>
      </c>
    </row>
    <row r="17" spans="1:20" ht="99.95" customHeight="1" x14ac:dyDescent="0.25">
      <c r="A17" s="5">
        <v>2023940453109</v>
      </c>
      <c r="B17" s="5" t="s">
        <v>68</v>
      </c>
      <c r="C17" t="s">
        <v>20</v>
      </c>
      <c r="D17" t="s">
        <v>21</v>
      </c>
      <c r="E17" t="s">
        <v>22</v>
      </c>
      <c r="F17" t="s">
        <v>48</v>
      </c>
      <c r="G17" t="s">
        <v>69</v>
      </c>
      <c r="I17" t="s">
        <v>70</v>
      </c>
      <c r="J17" t="s">
        <v>71</v>
      </c>
      <c r="K17" t="s">
        <v>63</v>
      </c>
      <c r="L17" t="s">
        <v>72</v>
      </c>
      <c r="M17" t="s">
        <v>73</v>
      </c>
      <c r="N17" t="s">
        <v>74</v>
      </c>
      <c r="O17" t="s">
        <v>31</v>
      </c>
      <c r="P17">
        <v>1</v>
      </c>
      <c r="Q17" s="6">
        <v>159.9</v>
      </c>
      <c r="R17" s="6">
        <f>Tabella1[[#This Row],[PREZZO RETAIL]]*Tabella1[[#This Row],[Quantità]]</f>
        <v>159.9</v>
      </c>
      <c r="S17" s="6">
        <v>64</v>
      </c>
      <c r="T17" s="6">
        <f>Tabella1[[#This Row],[PREZZO WHOLESALE]]*Tabella1[[#This Row],[Quantità]]</f>
        <v>64</v>
      </c>
    </row>
    <row r="18" spans="1:20" ht="99.95" customHeight="1" x14ac:dyDescent="0.25">
      <c r="A18" s="5">
        <v>2022299761910</v>
      </c>
      <c r="B18" s="5" t="s">
        <v>75</v>
      </c>
      <c r="C18" t="s">
        <v>20</v>
      </c>
      <c r="D18" t="s">
        <v>21</v>
      </c>
      <c r="E18" t="s">
        <v>22</v>
      </c>
      <c r="F18" t="s">
        <v>48</v>
      </c>
      <c r="G18" t="s">
        <v>76</v>
      </c>
      <c r="I18" t="s">
        <v>70</v>
      </c>
      <c r="J18" t="s">
        <v>71</v>
      </c>
      <c r="K18" t="s">
        <v>63</v>
      </c>
      <c r="L18" t="s">
        <v>64</v>
      </c>
      <c r="M18" t="s">
        <v>65</v>
      </c>
      <c r="N18" t="s">
        <v>74</v>
      </c>
      <c r="O18" t="s">
        <v>31</v>
      </c>
      <c r="P18">
        <v>1</v>
      </c>
      <c r="Q18" s="6">
        <v>159.9</v>
      </c>
      <c r="R18" s="6">
        <f>Tabella1[[#This Row],[PREZZO RETAIL]]*Tabella1[[#This Row],[Quantità]]</f>
        <v>159.9</v>
      </c>
      <c r="S18" s="6">
        <v>64</v>
      </c>
      <c r="T18" s="6">
        <f>Tabella1[[#This Row],[PREZZO WHOLESALE]]*Tabella1[[#This Row],[Quantità]]</f>
        <v>64</v>
      </c>
    </row>
    <row r="19" spans="1:20" ht="99.95" customHeight="1" x14ac:dyDescent="0.25">
      <c r="A19" s="5">
        <v>2062994330745</v>
      </c>
      <c r="B19" s="5" t="s">
        <v>77</v>
      </c>
      <c r="C19" t="s">
        <v>20</v>
      </c>
      <c r="D19" t="s">
        <v>21</v>
      </c>
      <c r="E19" t="s">
        <v>22</v>
      </c>
      <c r="F19" t="s">
        <v>48</v>
      </c>
      <c r="G19" t="s">
        <v>78</v>
      </c>
      <c r="I19" t="s">
        <v>79</v>
      </c>
      <c r="J19" t="s">
        <v>80</v>
      </c>
      <c r="K19" t="s">
        <v>81</v>
      </c>
      <c r="L19" t="s">
        <v>82</v>
      </c>
      <c r="M19" t="s">
        <v>83</v>
      </c>
      <c r="N19" t="s">
        <v>74</v>
      </c>
      <c r="O19" t="s">
        <v>57</v>
      </c>
      <c r="P19">
        <v>1</v>
      </c>
      <c r="Q19" s="6">
        <v>159.9</v>
      </c>
      <c r="R19" s="6">
        <f>Tabella1[[#This Row],[PREZZO RETAIL]]*Tabella1[[#This Row],[Quantità]]</f>
        <v>159.9</v>
      </c>
      <c r="S19" s="6">
        <v>64</v>
      </c>
      <c r="T19" s="6">
        <f>Tabella1[[#This Row],[PREZZO WHOLESALE]]*Tabella1[[#This Row],[Quantità]]</f>
        <v>64</v>
      </c>
    </row>
    <row r="20" spans="1:20" x14ac:dyDescent="0.25">
      <c r="A20" s="5">
        <v>2075681154456</v>
      </c>
      <c r="B20" s="5" t="s">
        <v>84</v>
      </c>
      <c r="C20" t="s">
        <v>20</v>
      </c>
      <c r="D20" t="s">
        <v>21</v>
      </c>
      <c r="E20" t="s">
        <v>22</v>
      </c>
      <c r="F20" t="s">
        <v>48</v>
      </c>
      <c r="G20" t="s">
        <v>78</v>
      </c>
      <c r="I20" t="s">
        <v>79</v>
      </c>
      <c r="J20" t="s">
        <v>80</v>
      </c>
      <c r="K20" t="s">
        <v>81</v>
      </c>
      <c r="L20" t="s">
        <v>82</v>
      </c>
      <c r="M20" t="s">
        <v>83</v>
      </c>
      <c r="N20" t="s">
        <v>74</v>
      </c>
      <c r="O20" t="s">
        <v>33</v>
      </c>
      <c r="P20">
        <v>1</v>
      </c>
      <c r="Q20" s="6">
        <v>159.9</v>
      </c>
      <c r="R20" s="6">
        <f>Tabella1[[#This Row],[PREZZO RETAIL]]*Tabella1[[#This Row],[Quantità]]</f>
        <v>159.9</v>
      </c>
      <c r="S20" s="6">
        <v>64</v>
      </c>
      <c r="T20" s="6">
        <f>Tabella1[[#This Row],[PREZZO WHOLESALE]]*Tabella1[[#This Row],[Quantità]]</f>
        <v>64</v>
      </c>
    </row>
    <row r="21" spans="1:20" x14ac:dyDescent="0.25">
      <c r="A21" s="5">
        <v>2066355817562</v>
      </c>
      <c r="B21" s="5" t="s">
        <v>85</v>
      </c>
      <c r="C21" t="s">
        <v>20</v>
      </c>
      <c r="D21" t="s">
        <v>21</v>
      </c>
      <c r="E21" t="s">
        <v>22</v>
      </c>
      <c r="F21" t="s">
        <v>48</v>
      </c>
      <c r="G21" t="s">
        <v>78</v>
      </c>
      <c r="I21" t="s">
        <v>79</v>
      </c>
      <c r="J21" t="s">
        <v>80</v>
      </c>
      <c r="K21" t="s">
        <v>81</v>
      </c>
      <c r="L21" t="s">
        <v>82</v>
      </c>
      <c r="M21" t="s">
        <v>83</v>
      </c>
      <c r="N21" t="s">
        <v>74</v>
      </c>
      <c r="O21" t="s">
        <v>58</v>
      </c>
      <c r="P21">
        <v>1</v>
      </c>
      <c r="Q21" s="6">
        <v>159.9</v>
      </c>
      <c r="R21" s="6">
        <f>Tabella1[[#This Row],[PREZZO RETAIL]]*Tabella1[[#This Row],[Quantità]]</f>
        <v>159.9</v>
      </c>
      <c r="S21" s="6">
        <v>64</v>
      </c>
      <c r="T21" s="6">
        <f>Tabella1[[#This Row],[PREZZO WHOLESALE]]*Tabella1[[#This Row],[Quantità]]</f>
        <v>64</v>
      </c>
    </row>
    <row r="22" spans="1:20" ht="99.95" customHeight="1" x14ac:dyDescent="0.25">
      <c r="A22" s="5">
        <v>2077832881013</v>
      </c>
      <c r="B22" s="5" t="s">
        <v>86</v>
      </c>
      <c r="C22" t="s">
        <v>20</v>
      </c>
      <c r="D22" t="s">
        <v>21</v>
      </c>
      <c r="E22" t="s">
        <v>22</v>
      </c>
      <c r="F22" t="s">
        <v>48</v>
      </c>
      <c r="G22" t="s">
        <v>87</v>
      </c>
      <c r="I22" t="s">
        <v>88</v>
      </c>
      <c r="J22" t="s">
        <v>89</v>
      </c>
      <c r="K22" t="s">
        <v>63</v>
      </c>
      <c r="L22" t="s">
        <v>90</v>
      </c>
      <c r="M22" t="s">
        <v>91</v>
      </c>
      <c r="N22" t="s">
        <v>47</v>
      </c>
      <c r="O22" t="s">
        <v>33</v>
      </c>
      <c r="P22">
        <v>5</v>
      </c>
      <c r="Q22" s="6">
        <v>189.9</v>
      </c>
      <c r="R22" s="6">
        <f>Tabella1[[#This Row],[PREZZO RETAIL]]*Tabella1[[#This Row],[Quantità]]</f>
        <v>949.5</v>
      </c>
      <c r="S22" s="6">
        <v>76</v>
      </c>
      <c r="T22" s="6">
        <f>Tabella1[[#This Row],[PREZZO WHOLESALE]]*Tabella1[[#This Row],[Quantità]]</f>
        <v>380</v>
      </c>
    </row>
    <row r="23" spans="1:20" x14ac:dyDescent="0.25">
      <c r="A23" s="5">
        <v>2056663281230</v>
      </c>
      <c r="B23" s="5" t="s">
        <v>92</v>
      </c>
      <c r="C23" t="s">
        <v>20</v>
      </c>
      <c r="D23" t="s">
        <v>21</v>
      </c>
      <c r="E23" t="s">
        <v>22</v>
      </c>
      <c r="F23" t="s">
        <v>48</v>
      </c>
      <c r="G23" t="s">
        <v>87</v>
      </c>
      <c r="I23" t="s">
        <v>88</v>
      </c>
      <c r="J23" t="s">
        <v>89</v>
      </c>
      <c r="K23" t="s">
        <v>63</v>
      </c>
      <c r="L23" t="s">
        <v>90</v>
      </c>
      <c r="M23" t="s">
        <v>91</v>
      </c>
      <c r="N23" t="s">
        <v>47</v>
      </c>
      <c r="O23" t="s">
        <v>58</v>
      </c>
      <c r="P23">
        <v>1</v>
      </c>
      <c r="Q23" s="6">
        <v>189.9</v>
      </c>
      <c r="R23" s="6">
        <f>Tabella1[[#This Row],[PREZZO RETAIL]]*Tabella1[[#This Row],[Quantità]]</f>
        <v>189.9</v>
      </c>
      <c r="S23" s="6">
        <v>76</v>
      </c>
      <c r="T23" s="6">
        <f>Tabella1[[#This Row],[PREZZO WHOLESALE]]*Tabella1[[#This Row],[Quantità]]</f>
        <v>76</v>
      </c>
    </row>
    <row r="24" spans="1:20" x14ac:dyDescent="0.25">
      <c r="A24" s="5">
        <v>2038491178166</v>
      </c>
      <c r="B24" s="5" t="s">
        <v>93</v>
      </c>
      <c r="C24" t="s">
        <v>20</v>
      </c>
      <c r="D24" t="s">
        <v>21</v>
      </c>
      <c r="E24" t="s">
        <v>22</v>
      </c>
      <c r="F24" t="s">
        <v>48</v>
      </c>
      <c r="G24" t="s">
        <v>87</v>
      </c>
      <c r="I24" t="s">
        <v>88</v>
      </c>
      <c r="J24" t="s">
        <v>89</v>
      </c>
      <c r="K24" t="s">
        <v>63</v>
      </c>
      <c r="L24" t="s">
        <v>90</v>
      </c>
      <c r="M24" t="s">
        <v>91</v>
      </c>
      <c r="N24" t="s">
        <v>47</v>
      </c>
      <c r="O24" t="s">
        <v>40</v>
      </c>
      <c r="P24">
        <v>1</v>
      </c>
      <c r="Q24" s="6">
        <v>189.9</v>
      </c>
      <c r="R24" s="6">
        <f>Tabella1[[#This Row],[PREZZO RETAIL]]*Tabella1[[#This Row],[Quantità]]</f>
        <v>189.9</v>
      </c>
      <c r="S24" s="6">
        <v>76</v>
      </c>
      <c r="T24" s="6">
        <f>Tabella1[[#This Row],[PREZZO WHOLESALE]]*Tabella1[[#This Row],[Quantità]]</f>
        <v>76</v>
      </c>
    </row>
    <row r="25" spans="1:20" x14ac:dyDescent="0.25">
      <c r="A25" s="5">
        <v>2026643653913</v>
      </c>
      <c r="B25" s="5" t="s">
        <v>94</v>
      </c>
      <c r="C25" t="s">
        <v>20</v>
      </c>
      <c r="D25" t="s">
        <v>21</v>
      </c>
      <c r="E25" t="s">
        <v>22</v>
      </c>
      <c r="F25" t="s">
        <v>48</v>
      </c>
      <c r="G25" t="s">
        <v>95</v>
      </c>
      <c r="I25" t="s">
        <v>96</v>
      </c>
      <c r="J25" t="s">
        <v>97</v>
      </c>
      <c r="K25" t="s">
        <v>63</v>
      </c>
      <c r="L25" t="s">
        <v>72</v>
      </c>
      <c r="M25" t="s">
        <v>73</v>
      </c>
      <c r="N25" t="s">
        <v>74</v>
      </c>
      <c r="O25" t="s">
        <v>31</v>
      </c>
      <c r="P25">
        <v>1</v>
      </c>
      <c r="Q25" s="6">
        <v>189.9</v>
      </c>
      <c r="R25" s="6">
        <f>Tabella1[[#This Row],[PREZZO RETAIL]]*Tabella1[[#This Row],[Quantità]]</f>
        <v>189.9</v>
      </c>
      <c r="S25" s="6">
        <v>76</v>
      </c>
      <c r="T25" s="6">
        <f>Tabella1[[#This Row],[PREZZO WHOLESALE]]*Tabella1[[#This Row],[Quantità]]</f>
        <v>76</v>
      </c>
    </row>
    <row r="26" spans="1:20" ht="99.95" customHeight="1" x14ac:dyDescent="0.25">
      <c r="A26" s="5">
        <v>2047336967773</v>
      </c>
      <c r="B26" s="5" t="s">
        <v>98</v>
      </c>
      <c r="C26" t="s">
        <v>20</v>
      </c>
      <c r="D26" t="s">
        <v>21</v>
      </c>
      <c r="E26" t="s">
        <v>22</v>
      </c>
      <c r="F26" t="s">
        <v>48</v>
      </c>
      <c r="G26" t="s">
        <v>95</v>
      </c>
      <c r="I26" t="s">
        <v>96</v>
      </c>
      <c r="J26" t="s">
        <v>97</v>
      </c>
      <c r="K26" t="s">
        <v>63</v>
      </c>
      <c r="L26" t="s">
        <v>82</v>
      </c>
      <c r="M26" t="s">
        <v>83</v>
      </c>
      <c r="N26" t="s">
        <v>74</v>
      </c>
      <c r="O26" t="s">
        <v>58</v>
      </c>
      <c r="P26">
        <v>1</v>
      </c>
      <c r="Q26" s="6">
        <v>189.9</v>
      </c>
      <c r="R26" s="6">
        <f>Tabella1[[#This Row],[PREZZO RETAIL]]*Tabella1[[#This Row],[Quantità]]</f>
        <v>189.9</v>
      </c>
      <c r="S26" s="6">
        <v>76</v>
      </c>
      <c r="T26" s="6">
        <f>Tabella1[[#This Row],[PREZZO WHOLESALE]]*Tabella1[[#This Row],[Quantità]]</f>
        <v>76</v>
      </c>
    </row>
    <row r="27" spans="1:20" x14ac:dyDescent="0.25">
      <c r="A27" s="5">
        <v>2016953599421</v>
      </c>
      <c r="B27" s="5">
        <v>7624302068280</v>
      </c>
      <c r="C27" t="s">
        <v>20</v>
      </c>
      <c r="D27" t="s">
        <v>21</v>
      </c>
      <c r="E27" t="s">
        <v>22</v>
      </c>
      <c r="F27" t="s">
        <v>48</v>
      </c>
      <c r="G27" t="s">
        <v>99</v>
      </c>
      <c r="I27" t="s">
        <v>100</v>
      </c>
      <c r="J27" t="s">
        <v>101</v>
      </c>
      <c r="K27" t="s">
        <v>63</v>
      </c>
      <c r="L27" t="s">
        <v>82</v>
      </c>
      <c r="M27" t="s">
        <v>102</v>
      </c>
      <c r="N27" t="s">
        <v>47</v>
      </c>
      <c r="O27" t="s">
        <v>33</v>
      </c>
      <c r="P27">
        <v>1</v>
      </c>
      <c r="Q27" s="6">
        <v>170</v>
      </c>
      <c r="R27" s="6">
        <f>Tabella1[[#This Row],[PREZZO RETAIL]]*Tabella1[[#This Row],[Quantità]]</f>
        <v>170</v>
      </c>
      <c r="S27" s="6">
        <v>68</v>
      </c>
      <c r="T27" s="6">
        <f>Tabella1[[#This Row],[PREZZO WHOLESALE]]*Tabella1[[#This Row],[Quantità]]</f>
        <v>68</v>
      </c>
    </row>
    <row r="28" spans="1:20" ht="99.95" customHeight="1" x14ac:dyDescent="0.25">
      <c r="A28" s="5">
        <v>2018646475463</v>
      </c>
      <c r="B28" s="5">
        <v>7620207076801</v>
      </c>
      <c r="C28" t="s">
        <v>20</v>
      </c>
      <c r="D28" t="s">
        <v>21</v>
      </c>
      <c r="E28" t="s">
        <v>22</v>
      </c>
      <c r="F28" t="s">
        <v>48</v>
      </c>
      <c r="G28" t="s">
        <v>103</v>
      </c>
      <c r="I28" t="s">
        <v>104</v>
      </c>
      <c r="J28" t="s">
        <v>105</v>
      </c>
      <c r="K28" t="s">
        <v>63</v>
      </c>
      <c r="L28" t="s">
        <v>72</v>
      </c>
      <c r="M28" t="s">
        <v>106</v>
      </c>
      <c r="N28" t="s">
        <v>74</v>
      </c>
      <c r="O28" t="s">
        <v>56</v>
      </c>
      <c r="P28">
        <v>1</v>
      </c>
      <c r="Q28" s="6">
        <v>99.9</v>
      </c>
      <c r="R28" s="6">
        <f>Tabella1[[#This Row],[PREZZO RETAIL]]*Tabella1[[#This Row],[Quantità]]</f>
        <v>99.9</v>
      </c>
      <c r="S28" s="6">
        <v>40</v>
      </c>
      <c r="T28" s="6">
        <f>Tabella1[[#This Row],[PREZZO WHOLESALE]]*Tabella1[[#This Row],[Quantità]]</f>
        <v>40</v>
      </c>
    </row>
    <row r="29" spans="1:20" x14ac:dyDescent="0.25">
      <c r="A29" s="5">
        <v>2060474745034</v>
      </c>
      <c r="B29" s="5">
        <v>7620207076825</v>
      </c>
      <c r="C29" t="s">
        <v>20</v>
      </c>
      <c r="D29" t="s">
        <v>21</v>
      </c>
      <c r="E29" t="s">
        <v>22</v>
      </c>
      <c r="F29" t="s">
        <v>48</v>
      </c>
      <c r="G29" t="s">
        <v>103</v>
      </c>
      <c r="I29" t="s">
        <v>104</v>
      </c>
      <c r="J29" t="s">
        <v>105</v>
      </c>
      <c r="K29" t="s">
        <v>63</v>
      </c>
      <c r="L29" t="s">
        <v>72</v>
      </c>
      <c r="M29" t="s">
        <v>106</v>
      </c>
      <c r="N29" t="s">
        <v>74</v>
      </c>
      <c r="O29" t="s">
        <v>33</v>
      </c>
      <c r="P29">
        <v>2</v>
      </c>
      <c r="Q29" s="6">
        <v>99.9</v>
      </c>
      <c r="R29" s="6">
        <f>Tabella1[[#This Row],[PREZZO RETAIL]]*Tabella1[[#This Row],[Quantità]]</f>
        <v>199.8</v>
      </c>
      <c r="S29" s="6">
        <v>40</v>
      </c>
      <c r="T29" s="6">
        <f>Tabella1[[#This Row],[PREZZO WHOLESALE]]*Tabella1[[#This Row],[Quantità]]</f>
        <v>80</v>
      </c>
    </row>
    <row r="30" spans="1:20" x14ac:dyDescent="0.25">
      <c r="A30" s="5">
        <v>2088542568828</v>
      </c>
      <c r="B30" s="5">
        <v>7620207076993</v>
      </c>
      <c r="C30" t="s">
        <v>20</v>
      </c>
      <c r="D30" t="s">
        <v>21</v>
      </c>
      <c r="E30" t="s">
        <v>22</v>
      </c>
      <c r="F30" t="s">
        <v>48</v>
      </c>
      <c r="G30" t="s">
        <v>103</v>
      </c>
      <c r="I30" t="s">
        <v>104</v>
      </c>
      <c r="J30" t="s">
        <v>105</v>
      </c>
      <c r="K30" t="s">
        <v>63</v>
      </c>
      <c r="L30" t="s">
        <v>64</v>
      </c>
      <c r="M30" t="s">
        <v>107</v>
      </c>
      <c r="N30" t="s">
        <v>74</v>
      </c>
      <c r="O30" t="s">
        <v>57</v>
      </c>
      <c r="P30">
        <v>2</v>
      </c>
      <c r="Q30" s="6">
        <v>99.9</v>
      </c>
      <c r="R30" s="6">
        <f>Tabella1[[#This Row],[PREZZO RETAIL]]*Tabella1[[#This Row],[Quantità]]</f>
        <v>199.8</v>
      </c>
      <c r="S30" s="6">
        <v>40</v>
      </c>
      <c r="T30" s="6">
        <f>Tabella1[[#This Row],[PREZZO WHOLESALE]]*Tabella1[[#This Row],[Quantità]]</f>
        <v>80</v>
      </c>
    </row>
    <row r="31" spans="1:20" x14ac:dyDescent="0.25">
      <c r="A31" s="5">
        <v>2092230984777</v>
      </c>
      <c r="B31" s="5">
        <v>7628067801670</v>
      </c>
      <c r="C31" t="s">
        <v>20</v>
      </c>
      <c r="D31" t="s">
        <v>21</v>
      </c>
      <c r="E31" t="s">
        <v>22</v>
      </c>
      <c r="F31" t="s">
        <v>48</v>
      </c>
      <c r="G31" t="s">
        <v>108</v>
      </c>
      <c r="I31" t="s">
        <v>109</v>
      </c>
      <c r="J31" t="s">
        <v>110</v>
      </c>
      <c r="K31" t="s">
        <v>63</v>
      </c>
      <c r="L31" t="s">
        <v>82</v>
      </c>
      <c r="M31" t="s">
        <v>102</v>
      </c>
      <c r="N31" t="s">
        <v>47</v>
      </c>
      <c r="O31" t="s">
        <v>57</v>
      </c>
      <c r="P31">
        <v>1</v>
      </c>
      <c r="Q31" s="6">
        <v>169</v>
      </c>
      <c r="R31" s="6">
        <f>Tabella1[[#This Row],[PREZZO RETAIL]]*Tabella1[[#This Row],[Quantità]]</f>
        <v>169</v>
      </c>
      <c r="S31" s="6">
        <v>68</v>
      </c>
      <c r="T31" s="6">
        <f>Tabella1[[#This Row],[PREZZO WHOLESALE]]*Tabella1[[#This Row],[Quantità]]</f>
        <v>68</v>
      </c>
    </row>
    <row r="32" spans="1:20" x14ac:dyDescent="0.25">
      <c r="A32" s="5">
        <v>2019184333000</v>
      </c>
      <c r="B32" s="5">
        <v>7628067093556</v>
      </c>
      <c r="C32" t="s">
        <v>20</v>
      </c>
      <c r="D32" t="s">
        <v>21</v>
      </c>
      <c r="E32" t="s">
        <v>22</v>
      </c>
      <c r="F32" t="s">
        <v>48</v>
      </c>
      <c r="G32" t="s">
        <v>111</v>
      </c>
      <c r="I32" t="s">
        <v>112</v>
      </c>
      <c r="J32" t="s">
        <v>71</v>
      </c>
      <c r="K32" t="s">
        <v>63</v>
      </c>
      <c r="L32" t="s">
        <v>72</v>
      </c>
      <c r="M32" t="s">
        <v>106</v>
      </c>
      <c r="N32" t="s">
        <v>47</v>
      </c>
      <c r="O32" t="s">
        <v>58</v>
      </c>
      <c r="P32">
        <v>1</v>
      </c>
      <c r="Q32" s="6">
        <v>159.9</v>
      </c>
      <c r="R32" s="6">
        <f>Tabella1[[#This Row],[PREZZO RETAIL]]*Tabella1[[#This Row],[Quantità]]</f>
        <v>159.9</v>
      </c>
      <c r="S32" s="6">
        <v>64</v>
      </c>
      <c r="T32" s="6">
        <f>Tabella1[[#This Row],[PREZZO WHOLESALE]]*Tabella1[[#This Row],[Quantità]]</f>
        <v>64</v>
      </c>
    </row>
    <row r="33" spans="1:20" ht="99.95" customHeight="1" x14ac:dyDescent="0.25">
      <c r="A33" s="5">
        <v>2026183981743</v>
      </c>
      <c r="B33" s="5" t="s">
        <v>113</v>
      </c>
      <c r="C33" t="s">
        <v>20</v>
      </c>
      <c r="D33" t="s">
        <v>21</v>
      </c>
      <c r="E33" t="s">
        <v>22</v>
      </c>
      <c r="F33" t="s">
        <v>114</v>
      </c>
      <c r="G33" t="s">
        <v>115</v>
      </c>
      <c r="I33" t="s">
        <v>116</v>
      </c>
      <c r="J33" t="s">
        <v>117</v>
      </c>
      <c r="K33" t="s">
        <v>118</v>
      </c>
      <c r="L33" t="s">
        <v>119</v>
      </c>
      <c r="M33" t="s">
        <v>120</v>
      </c>
      <c r="N33" t="s">
        <v>121</v>
      </c>
      <c r="O33" t="s">
        <v>56</v>
      </c>
      <c r="P33">
        <v>2</v>
      </c>
      <c r="Q33" s="6">
        <v>109.9</v>
      </c>
      <c r="R33" s="6">
        <f>Tabella1[[#This Row],[PREZZO RETAIL]]*Tabella1[[#This Row],[Quantità]]</f>
        <v>219.8</v>
      </c>
      <c r="S33" s="6">
        <v>44</v>
      </c>
      <c r="T33" s="6">
        <f>Tabella1[[#This Row],[PREZZO WHOLESALE]]*Tabella1[[#This Row],[Quantità]]</f>
        <v>88</v>
      </c>
    </row>
    <row r="34" spans="1:20" ht="99.95" customHeight="1" x14ac:dyDescent="0.25">
      <c r="A34" s="5">
        <v>2091620566425</v>
      </c>
      <c r="B34" s="5" t="s">
        <v>122</v>
      </c>
      <c r="C34" t="s">
        <v>20</v>
      </c>
      <c r="D34" t="s">
        <v>21</v>
      </c>
      <c r="E34" t="s">
        <v>22</v>
      </c>
      <c r="F34" t="s">
        <v>114</v>
      </c>
      <c r="G34" t="s">
        <v>123</v>
      </c>
      <c r="I34" t="s">
        <v>124</v>
      </c>
      <c r="J34" t="s">
        <v>125</v>
      </c>
      <c r="K34" t="s">
        <v>63</v>
      </c>
      <c r="L34" t="s">
        <v>82</v>
      </c>
      <c r="M34" t="s">
        <v>83</v>
      </c>
      <c r="N34" t="s">
        <v>121</v>
      </c>
      <c r="O34" t="s">
        <v>58</v>
      </c>
      <c r="P34">
        <v>2</v>
      </c>
      <c r="Q34" s="6">
        <v>109.9</v>
      </c>
      <c r="R34" s="6">
        <f>Tabella1[[#This Row],[PREZZO RETAIL]]*Tabella1[[#This Row],[Quantità]]</f>
        <v>219.8</v>
      </c>
      <c r="S34" s="6">
        <v>44</v>
      </c>
      <c r="T34" s="6">
        <f>Tabella1[[#This Row],[PREZZO WHOLESALE]]*Tabella1[[#This Row],[Quantità]]</f>
        <v>88</v>
      </c>
    </row>
    <row r="35" spans="1:20" x14ac:dyDescent="0.25">
      <c r="A35" s="5">
        <v>2091929856630</v>
      </c>
      <c r="B35" s="5">
        <v>7628067834241</v>
      </c>
      <c r="C35" t="s">
        <v>20</v>
      </c>
      <c r="D35" t="s">
        <v>21</v>
      </c>
      <c r="E35" t="s">
        <v>22</v>
      </c>
      <c r="F35" t="s">
        <v>114</v>
      </c>
      <c r="G35" t="s">
        <v>126</v>
      </c>
      <c r="I35" t="s">
        <v>127</v>
      </c>
      <c r="J35" t="s">
        <v>128</v>
      </c>
      <c r="K35" t="s">
        <v>129</v>
      </c>
      <c r="L35" t="s">
        <v>130</v>
      </c>
      <c r="M35" t="s">
        <v>131</v>
      </c>
      <c r="N35" t="s">
        <v>121</v>
      </c>
      <c r="O35" t="s">
        <v>40</v>
      </c>
      <c r="P35">
        <v>1</v>
      </c>
      <c r="Q35" s="6">
        <v>99.9</v>
      </c>
      <c r="R35" s="6">
        <f>Tabella1[[#This Row],[PREZZO RETAIL]]*Tabella1[[#This Row],[Quantità]]</f>
        <v>99.9</v>
      </c>
      <c r="S35" s="6">
        <v>40</v>
      </c>
      <c r="T35" s="6">
        <f>Tabella1[[#This Row],[PREZZO WHOLESALE]]*Tabella1[[#This Row],[Quantità]]</f>
        <v>40</v>
      </c>
    </row>
    <row r="36" spans="1:20" x14ac:dyDescent="0.25">
      <c r="A36" s="5">
        <v>2045352255119</v>
      </c>
      <c r="B36" s="5">
        <v>7621826212564</v>
      </c>
      <c r="C36" t="s">
        <v>20</v>
      </c>
      <c r="D36" t="s">
        <v>21</v>
      </c>
      <c r="E36" t="s">
        <v>22</v>
      </c>
      <c r="F36" t="s">
        <v>114</v>
      </c>
      <c r="G36" t="s">
        <v>132</v>
      </c>
      <c r="I36" t="s">
        <v>133</v>
      </c>
      <c r="J36" t="s">
        <v>134</v>
      </c>
      <c r="K36" t="s">
        <v>135</v>
      </c>
      <c r="L36" t="s">
        <v>136</v>
      </c>
      <c r="M36" t="s">
        <v>137</v>
      </c>
      <c r="N36" t="s">
        <v>121</v>
      </c>
      <c r="O36" t="s">
        <v>31</v>
      </c>
      <c r="P36">
        <v>1</v>
      </c>
      <c r="Q36" s="6">
        <v>89.9</v>
      </c>
      <c r="R36" s="6">
        <f>Tabella1[[#This Row],[PREZZO RETAIL]]*Tabella1[[#This Row],[Quantità]]</f>
        <v>89.9</v>
      </c>
      <c r="S36" s="6">
        <v>36</v>
      </c>
      <c r="T36" s="6">
        <f>Tabella1[[#This Row],[PREZZO WHOLESALE]]*Tabella1[[#This Row],[Quantità]]</f>
        <v>36</v>
      </c>
    </row>
    <row r="37" spans="1:20" x14ac:dyDescent="0.25">
      <c r="A37" s="5">
        <v>2085792333046</v>
      </c>
      <c r="B37" s="5">
        <v>7621826321754</v>
      </c>
      <c r="C37" t="s">
        <v>20</v>
      </c>
      <c r="D37" t="s">
        <v>21</v>
      </c>
      <c r="E37" t="s">
        <v>22</v>
      </c>
      <c r="F37" t="s">
        <v>114</v>
      </c>
      <c r="G37" t="s">
        <v>132</v>
      </c>
      <c r="I37" t="s">
        <v>138</v>
      </c>
      <c r="J37" t="s">
        <v>139</v>
      </c>
      <c r="K37" t="s">
        <v>37</v>
      </c>
      <c r="L37" t="s">
        <v>140</v>
      </c>
      <c r="M37" t="s">
        <v>141</v>
      </c>
      <c r="N37" t="s">
        <v>142</v>
      </c>
      <c r="O37" t="s">
        <v>56</v>
      </c>
      <c r="P37">
        <v>1</v>
      </c>
      <c r="Q37" s="6">
        <v>99.9</v>
      </c>
      <c r="R37" s="6">
        <f>Tabella1[[#This Row],[PREZZO RETAIL]]*Tabella1[[#This Row],[Quantità]]</f>
        <v>99.9</v>
      </c>
      <c r="S37" s="6">
        <v>40</v>
      </c>
      <c r="T37" s="6">
        <f>Tabella1[[#This Row],[PREZZO WHOLESALE]]*Tabella1[[#This Row],[Quantità]]</f>
        <v>40</v>
      </c>
    </row>
    <row r="38" spans="1:20" ht="99.95" customHeight="1" x14ac:dyDescent="0.25">
      <c r="A38" s="5">
        <v>2023795651002</v>
      </c>
      <c r="B38" s="5" t="s">
        <v>143</v>
      </c>
      <c r="C38" t="s">
        <v>20</v>
      </c>
      <c r="D38" t="s">
        <v>21</v>
      </c>
      <c r="E38" t="s">
        <v>22</v>
      </c>
      <c r="F38" t="s">
        <v>144</v>
      </c>
      <c r="G38" t="s">
        <v>145</v>
      </c>
      <c r="I38" t="s">
        <v>146</v>
      </c>
      <c r="J38" t="s">
        <v>147</v>
      </c>
      <c r="K38" t="s">
        <v>148</v>
      </c>
      <c r="L38" t="s">
        <v>149</v>
      </c>
      <c r="M38" t="s">
        <v>150</v>
      </c>
      <c r="N38" t="s">
        <v>55</v>
      </c>
      <c r="O38" t="s">
        <v>151</v>
      </c>
      <c r="P38">
        <v>11</v>
      </c>
      <c r="Q38" s="6">
        <v>139.9</v>
      </c>
      <c r="R38" s="6">
        <f>Tabella1[[#This Row],[PREZZO RETAIL]]*Tabella1[[#This Row],[Quantità]]</f>
        <v>1538.9</v>
      </c>
      <c r="S38" s="6">
        <v>56</v>
      </c>
      <c r="T38" s="6">
        <f>Tabella1[[#This Row],[PREZZO WHOLESALE]]*Tabella1[[#This Row],[Quantità]]</f>
        <v>616</v>
      </c>
    </row>
    <row r="39" spans="1:20" x14ac:dyDescent="0.25">
      <c r="A39" s="5">
        <v>2012806952627</v>
      </c>
      <c r="B39" s="5" t="s">
        <v>152</v>
      </c>
      <c r="C39" t="s">
        <v>20</v>
      </c>
      <c r="D39" t="s">
        <v>21</v>
      </c>
      <c r="E39" t="s">
        <v>22</v>
      </c>
      <c r="F39" t="s">
        <v>144</v>
      </c>
      <c r="G39" t="s">
        <v>145</v>
      </c>
      <c r="I39" t="s">
        <v>146</v>
      </c>
      <c r="J39" t="s">
        <v>147</v>
      </c>
      <c r="K39" t="s">
        <v>148</v>
      </c>
      <c r="L39" t="s">
        <v>149</v>
      </c>
      <c r="M39" t="s">
        <v>150</v>
      </c>
      <c r="N39" t="s">
        <v>55</v>
      </c>
      <c r="O39" t="s">
        <v>153</v>
      </c>
      <c r="P39">
        <v>14</v>
      </c>
      <c r="Q39" s="6">
        <v>139.9</v>
      </c>
      <c r="R39" s="6">
        <f>Tabella1[[#This Row],[PREZZO RETAIL]]*Tabella1[[#This Row],[Quantità]]</f>
        <v>1958.6000000000001</v>
      </c>
      <c r="S39" s="6">
        <v>56</v>
      </c>
      <c r="T39" s="6">
        <f>Tabella1[[#This Row],[PREZZO WHOLESALE]]*Tabella1[[#This Row],[Quantità]]</f>
        <v>784</v>
      </c>
    </row>
    <row r="40" spans="1:20" ht="99.95" customHeight="1" x14ac:dyDescent="0.25">
      <c r="A40" s="5">
        <v>2061713412137</v>
      </c>
      <c r="B40" s="5" t="s">
        <v>154</v>
      </c>
      <c r="C40" t="s">
        <v>20</v>
      </c>
      <c r="D40" t="s">
        <v>21</v>
      </c>
      <c r="E40" t="s">
        <v>22</v>
      </c>
      <c r="F40" t="s">
        <v>155</v>
      </c>
      <c r="G40" t="s">
        <v>156</v>
      </c>
      <c r="I40" t="s">
        <v>157</v>
      </c>
      <c r="J40" t="s">
        <v>158</v>
      </c>
      <c r="K40" t="s">
        <v>27</v>
      </c>
      <c r="L40" t="s">
        <v>82</v>
      </c>
      <c r="M40" t="s">
        <v>83</v>
      </c>
      <c r="N40" t="s">
        <v>121</v>
      </c>
      <c r="O40" t="s">
        <v>56</v>
      </c>
      <c r="P40">
        <v>1</v>
      </c>
      <c r="Q40" s="6">
        <v>99.9</v>
      </c>
      <c r="R40" s="6">
        <f>Tabella1[[#This Row],[PREZZO RETAIL]]*Tabella1[[#This Row],[Quantità]]</f>
        <v>99.9</v>
      </c>
      <c r="S40" s="6">
        <v>40</v>
      </c>
      <c r="T40" s="6">
        <f>Tabella1[[#This Row],[PREZZO WHOLESALE]]*Tabella1[[#This Row],[Quantità]]</f>
        <v>40</v>
      </c>
    </row>
    <row r="41" spans="1:20" ht="99.95" customHeight="1" x14ac:dyDescent="0.25">
      <c r="A41" s="5">
        <v>2035774725413</v>
      </c>
      <c r="B41" s="5" t="s">
        <v>159</v>
      </c>
      <c r="C41" t="s">
        <v>20</v>
      </c>
      <c r="D41" t="s">
        <v>21</v>
      </c>
      <c r="E41" t="s">
        <v>22</v>
      </c>
      <c r="F41" t="s">
        <v>155</v>
      </c>
      <c r="G41" t="s">
        <v>160</v>
      </c>
      <c r="I41" t="s">
        <v>161</v>
      </c>
      <c r="J41" t="s">
        <v>162</v>
      </c>
      <c r="K41" t="s">
        <v>163</v>
      </c>
      <c r="L41" t="s">
        <v>90</v>
      </c>
      <c r="M41" t="s">
        <v>91</v>
      </c>
      <c r="N41" t="s">
        <v>121</v>
      </c>
      <c r="O41" t="s">
        <v>31</v>
      </c>
      <c r="P41">
        <v>2</v>
      </c>
      <c r="Q41" s="6">
        <v>99.9</v>
      </c>
      <c r="R41" s="6">
        <f>Tabella1[[#This Row],[PREZZO RETAIL]]*Tabella1[[#This Row],[Quantità]]</f>
        <v>199.8</v>
      </c>
      <c r="S41" s="6">
        <v>40</v>
      </c>
      <c r="T41" s="6">
        <f>Tabella1[[#This Row],[PREZZO WHOLESALE]]*Tabella1[[#This Row],[Quantità]]</f>
        <v>80</v>
      </c>
    </row>
    <row r="42" spans="1:20" x14ac:dyDescent="0.25">
      <c r="A42" s="5">
        <v>2089913673288</v>
      </c>
      <c r="B42" s="5" t="s">
        <v>164</v>
      </c>
      <c r="C42" t="s">
        <v>20</v>
      </c>
      <c r="D42" t="s">
        <v>21</v>
      </c>
      <c r="E42" t="s">
        <v>22</v>
      </c>
      <c r="F42" t="s">
        <v>155</v>
      </c>
      <c r="G42" t="s">
        <v>160</v>
      </c>
      <c r="I42" t="s">
        <v>161</v>
      </c>
      <c r="J42" t="s">
        <v>162</v>
      </c>
      <c r="K42" t="s">
        <v>163</v>
      </c>
      <c r="L42" t="s">
        <v>90</v>
      </c>
      <c r="M42" t="s">
        <v>91</v>
      </c>
      <c r="N42" t="s">
        <v>121</v>
      </c>
      <c r="O42" t="s">
        <v>57</v>
      </c>
      <c r="P42">
        <v>2</v>
      </c>
      <c r="Q42" s="6">
        <v>99.9</v>
      </c>
      <c r="R42" s="6">
        <f>Tabella1[[#This Row],[PREZZO RETAIL]]*Tabella1[[#This Row],[Quantità]]</f>
        <v>199.8</v>
      </c>
      <c r="S42" s="6">
        <v>40</v>
      </c>
      <c r="T42" s="6">
        <f>Tabella1[[#This Row],[PREZZO WHOLESALE]]*Tabella1[[#This Row],[Quantità]]</f>
        <v>80</v>
      </c>
    </row>
    <row r="43" spans="1:20" x14ac:dyDescent="0.25">
      <c r="A43" s="5">
        <v>2049838404190</v>
      </c>
      <c r="B43" s="5" t="s">
        <v>165</v>
      </c>
      <c r="C43" t="s">
        <v>20</v>
      </c>
      <c r="D43" t="s">
        <v>21</v>
      </c>
      <c r="E43" t="s">
        <v>22</v>
      </c>
      <c r="F43" t="s">
        <v>155</v>
      </c>
      <c r="G43" t="s">
        <v>160</v>
      </c>
      <c r="I43" t="s">
        <v>161</v>
      </c>
      <c r="J43" t="s">
        <v>162</v>
      </c>
      <c r="K43" t="s">
        <v>163</v>
      </c>
      <c r="L43" t="s">
        <v>90</v>
      </c>
      <c r="M43" t="s">
        <v>91</v>
      </c>
      <c r="N43" t="s">
        <v>121</v>
      </c>
      <c r="O43" t="s">
        <v>33</v>
      </c>
      <c r="P43">
        <v>4</v>
      </c>
      <c r="Q43" s="6">
        <v>99.9</v>
      </c>
      <c r="R43" s="6">
        <f>Tabella1[[#This Row],[PREZZO RETAIL]]*Tabella1[[#This Row],[Quantità]]</f>
        <v>399.6</v>
      </c>
      <c r="S43" s="6">
        <v>40</v>
      </c>
      <c r="T43" s="6">
        <f>Tabella1[[#This Row],[PREZZO WHOLESALE]]*Tabella1[[#This Row],[Quantità]]</f>
        <v>160</v>
      </c>
    </row>
    <row r="44" spans="1:20" ht="99.95" customHeight="1" x14ac:dyDescent="0.25">
      <c r="A44" s="5">
        <v>2072252650294</v>
      </c>
      <c r="B44" s="5" t="s">
        <v>166</v>
      </c>
      <c r="C44" t="s">
        <v>20</v>
      </c>
      <c r="D44" t="s">
        <v>21</v>
      </c>
      <c r="E44" t="s">
        <v>22</v>
      </c>
      <c r="F44" t="s">
        <v>155</v>
      </c>
      <c r="G44" t="s">
        <v>160</v>
      </c>
      <c r="I44" t="s">
        <v>161</v>
      </c>
      <c r="J44" t="s">
        <v>162</v>
      </c>
      <c r="K44" t="s">
        <v>163</v>
      </c>
      <c r="L44" t="s">
        <v>82</v>
      </c>
      <c r="M44" t="s">
        <v>83</v>
      </c>
      <c r="N44" t="s">
        <v>121</v>
      </c>
      <c r="O44" t="s">
        <v>56</v>
      </c>
      <c r="P44">
        <v>4</v>
      </c>
      <c r="Q44" s="6">
        <v>99.9</v>
      </c>
      <c r="R44" s="6">
        <f>Tabella1[[#This Row],[PREZZO RETAIL]]*Tabella1[[#This Row],[Quantità]]</f>
        <v>399.6</v>
      </c>
      <c r="S44" s="6">
        <v>40</v>
      </c>
      <c r="T44" s="6">
        <f>Tabella1[[#This Row],[PREZZO WHOLESALE]]*Tabella1[[#This Row],[Quantità]]</f>
        <v>160</v>
      </c>
    </row>
    <row r="45" spans="1:20" ht="99.95" customHeight="1" x14ac:dyDescent="0.25">
      <c r="A45" s="5">
        <v>2077622379805</v>
      </c>
      <c r="B45" s="5" t="s">
        <v>167</v>
      </c>
      <c r="C45" t="s">
        <v>20</v>
      </c>
      <c r="D45" t="s">
        <v>21</v>
      </c>
      <c r="E45" t="s">
        <v>22</v>
      </c>
      <c r="F45" t="s">
        <v>155</v>
      </c>
      <c r="G45" t="s">
        <v>168</v>
      </c>
      <c r="I45" t="s">
        <v>169</v>
      </c>
      <c r="J45" t="s">
        <v>158</v>
      </c>
      <c r="K45" t="s">
        <v>27</v>
      </c>
      <c r="L45" t="s">
        <v>72</v>
      </c>
      <c r="M45" t="s">
        <v>73</v>
      </c>
      <c r="N45" t="s">
        <v>121</v>
      </c>
      <c r="O45" t="s">
        <v>56</v>
      </c>
      <c r="P45">
        <v>5</v>
      </c>
      <c r="Q45" s="6">
        <v>89.9</v>
      </c>
      <c r="R45" s="6">
        <f>Tabella1[[#This Row],[PREZZO RETAIL]]*Tabella1[[#This Row],[Quantità]]</f>
        <v>449.5</v>
      </c>
      <c r="S45" s="6">
        <v>36</v>
      </c>
      <c r="T45" s="6">
        <f>Tabella1[[#This Row],[PREZZO WHOLESALE]]*Tabella1[[#This Row],[Quantità]]</f>
        <v>180</v>
      </c>
    </row>
    <row r="46" spans="1:20" x14ac:dyDescent="0.25">
      <c r="A46" s="5">
        <v>2077743833996</v>
      </c>
      <c r="B46" s="5" t="s">
        <v>170</v>
      </c>
      <c r="C46" t="s">
        <v>20</v>
      </c>
      <c r="D46" t="s">
        <v>21</v>
      </c>
      <c r="E46" t="s">
        <v>22</v>
      </c>
      <c r="F46" t="s">
        <v>155</v>
      </c>
      <c r="G46" t="s">
        <v>168</v>
      </c>
      <c r="I46" t="s">
        <v>169</v>
      </c>
      <c r="J46" t="s">
        <v>158</v>
      </c>
      <c r="K46" t="s">
        <v>27</v>
      </c>
      <c r="L46" t="s">
        <v>72</v>
      </c>
      <c r="M46" t="s">
        <v>73</v>
      </c>
      <c r="N46" t="s">
        <v>121</v>
      </c>
      <c r="O46" t="s">
        <v>33</v>
      </c>
      <c r="P46">
        <v>5</v>
      </c>
      <c r="Q46" s="6">
        <v>89.9</v>
      </c>
      <c r="R46" s="6">
        <f>Tabella1[[#This Row],[PREZZO RETAIL]]*Tabella1[[#This Row],[Quantità]]</f>
        <v>449.5</v>
      </c>
      <c r="S46" s="6">
        <v>36</v>
      </c>
      <c r="T46" s="6">
        <f>Tabella1[[#This Row],[PREZZO WHOLESALE]]*Tabella1[[#This Row],[Quantità]]</f>
        <v>180</v>
      </c>
    </row>
    <row r="47" spans="1:20" x14ac:dyDescent="0.25">
      <c r="A47" s="5">
        <v>2053239860653</v>
      </c>
      <c r="B47" s="5" t="s">
        <v>171</v>
      </c>
      <c r="C47" t="s">
        <v>20</v>
      </c>
      <c r="D47" t="s">
        <v>21</v>
      </c>
      <c r="E47" t="s">
        <v>22</v>
      </c>
      <c r="F47" t="s">
        <v>155</v>
      </c>
      <c r="G47" t="s">
        <v>168</v>
      </c>
      <c r="I47" t="s">
        <v>169</v>
      </c>
      <c r="J47" t="s">
        <v>158</v>
      </c>
      <c r="K47" t="s">
        <v>27</v>
      </c>
      <c r="L47" t="s">
        <v>72</v>
      </c>
      <c r="M47" t="s">
        <v>73</v>
      </c>
      <c r="N47" t="s">
        <v>121</v>
      </c>
      <c r="O47" t="s">
        <v>58</v>
      </c>
      <c r="P47">
        <v>2</v>
      </c>
      <c r="Q47" s="6">
        <v>89.9</v>
      </c>
      <c r="R47" s="6">
        <f>Tabella1[[#This Row],[PREZZO RETAIL]]*Tabella1[[#This Row],[Quantità]]</f>
        <v>179.8</v>
      </c>
      <c r="S47" s="6">
        <v>36</v>
      </c>
      <c r="T47" s="6">
        <f>Tabella1[[#This Row],[PREZZO WHOLESALE]]*Tabella1[[#This Row],[Quantità]]</f>
        <v>72</v>
      </c>
    </row>
    <row r="48" spans="1:20" ht="99.95" customHeight="1" x14ac:dyDescent="0.25">
      <c r="A48" s="5">
        <v>2025980550480</v>
      </c>
      <c r="B48" s="5" t="s">
        <v>172</v>
      </c>
      <c r="C48" t="s">
        <v>20</v>
      </c>
      <c r="D48" t="s">
        <v>21</v>
      </c>
      <c r="E48" t="s">
        <v>22</v>
      </c>
      <c r="F48" t="s">
        <v>155</v>
      </c>
      <c r="G48" t="s">
        <v>168</v>
      </c>
      <c r="I48" t="s">
        <v>169</v>
      </c>
      <c r="J48" t="s">
        <v>158</v>
      </c>
      <c r="K48" t="s">
        <v>27</v>
      </c>
      <c r="L48" t="s">
        <v>82</v>
      </c>
      <c r="M48" t="s">
        <v>83</v>
      </c>
      <c r="N48" t="s">
        <v>121</v>
      </c>
      <c r="O48" t="s">
        <v>57</v>
      </c>
      <c r="P48">
        <v>2</v>
      </c>
      <c r="Q48" s="6">
        <v>89.9</v>
      </c>
      <c r="R48" s="6">
        <f>Tabella1[[#This Row],[PREZZO RETAIL]]*Tabella1[[#This Row],[Quantità]]</f>
        <v>179.8</v>
      </c>
      <c r="S48" s="6">
        <v>36</v>
      </c>
      <c r="T48" s="6">
        <f>Tabella1[[#This Row],[PREZZO WHOLESALE]]*Tabella1[[#This Row],[Quantità]]</f>
        <v>72</v>
      </c>
    </row>
    <row r="49" spans="1:20" x14ac:dyDescent="0.25">
      <c r="A49" s="5">
        <v>2015351746581</v>
      </c>
      <c r="B49" s="5" t="s">
        <v>173</v>
      </c>
      <c r="C49" t="s">
        <v>20</v>
      </c>
      <c r="D49" t="s">
        <v>21</v>
      </c>
      <c r="E49" t="s">
        <v>22</v>
      </c>
      <c r="F49" t="s">
        <v>155</v>
      </c>
      <c r="G49" t="s">
        <v>168</v>
      </c>
      <c r="I49" t="s">
        <v>169</v>
      </c>
      <c r="J49" t="s">
        <v>158</v>
      </c>
      <c r="K49" t="s">
        <v>27</v>
      </c>
      <c r="L49" t="s">
        <v>82</v>
      </c>
      <c r="M49" t="s">
        <v>83</v>
      </c>
      <c r="N49" t="s">
        <v>121</v>
      </c>
      <c r="O49" t="s">
        <v>33</v>
      </c>
      <c r="P49">
        <v>2</v>
      </c>
      <c r="Q49" s="6">
        <v>89.9</v>
      </c>
      <c r="R49" s="6">
        <f>Tabella1[[#This Row],[PREZZO RETAIL]]*Tabella1[[#This Row],[Quantità]]</f>
        <v>179.8</v>
      </c>
      <c r="S49" s="6">
        <v>36</v>
      </c>
      <c r="T49" s="6">
        <f>Tabella1[[#This Row],[PREZZO WHOLESALE]]*Tabella1[[#This Row],[Quantità]]</f>
        <v>72</v>
      </c>
    </row>
    <row r="50" spans="1:20" ht="99.95" customHeight="1" x14ac:dyDescent="0.25">
      <c r="A50" s="5">
        <v>2061786808431</v>
      </c>
      <c r="B50" s="5" t="s">
        <v>174</v>
      </c>
      <c r="C50" t="s">
        <v>20</v>
      </c>
      <c r="D50" t="s">
        <v>21</v>
      </c>
      <c r="E50" t="s">
        <v>22</v>
      </c>
      <c r="F50" t="s">
        <v>155</v>
      </c>
      <c r="G50" t="s">
        <v>175</v>
      </c>
      <c r="I50" t="s">
        <v>176</v>
      </c>
      <c r="J50" t="s">
        <v>177</v>
      </c>
      <c r="K50" t="s">
        <v>27</v>
      </c>
      <c r="L50" t="s">
        <v>178</v>
      </c>
      <c r="M50" t="s">
        <v>179</v>
      </c>
      <c r="N50" t="s">
        <v>121</v>
      </c>
      <c r="O50" t="s">
        <v>57</v>
      </c>
      <c r="P50">
        <v>4</v>
      </c>
      <c r="Q50" s="6">
        <v>89.9</v>
      </c>
      <c r="R50" s="6">
        <f>Tabella1[[#This Row],[PREZZO RETAIL]]*Tabella1[[#This Row],[Quantità]]</f>
        <v>359.6</v>
      </c>
      <c r="S50" s="6">
        <v>36</v>
      </c>
      <c r="T50" s="6">
        <f>Tabella1[[#This Row],[PREZZO WHOLESALE]]*Tabella1[[#This Row],[Quantità]]</f>
        <v>144</v>
      </c>
    </row>
    <row r="51" spans="1:20" x14ac:dyDescent="0.25">
      <c r="A51" s="5">
        <v>2018004642704</v>
      </c>
      <c r="B51" s="5" t="s">
        <v>180</v>
      </c>
      <c r="C51" t="s">
        <v>20</v>
      </c>
      <c r="D51" t="s">
        <v>21</v>
      </c>
      <c r="E51" t="s">
        <v>22</v>
      </c>
      <c r="F51" t="s">
        <v>155</v>
      </c>
      <c r="G51" t="s">
        <v>175</v>
      </c>
      <c r="I51" t="s">
        <v>176</v>
      </c>
      <c r="J51" t="s">
        <v>177</v>
      </c>
      <c r="K51" t="s">
        <v>27</v>
      </c>
      <c r="L51" t="s">
        <v>178</v>
      </c>
      <c r="M51" t="s">
        <v>179</v>
      </c>
      <c r="N51" t="s">
        <v>121</v>
      </c>
      <c r="O51" t="s">
        <v>33</v>
      </c>
      <c r="P51">
        <v>4</v>
      </c>
      <c r="Q51" s="6">
        <v>89.9</v>
      </c>
      <c r="R51" s="6">
        <f>Tabella1[[#This Row],[PREZZO RETAIL]]*Tabella1[[#This Row],[Quantità]]</f>
        <v>359.6</v>
      </c>
      <c r="S51" s="6">
        <v>36</v>
      </c>
      <c r="T51" s="6">
        <f>Tabella1[[#This Row],[PREZZO WHOLESALE]]*Tabella1[[#This Row],[Quantità]]</f>
        <v>144</v>
      </c>
    </row>
    <row r="52" spans="1:20" x14ac:dyDescent="0.25">
      <c r="A52" s="5">
        <v>2046568346172</v>
      </c>
      <c r="B52" s="5">
        <v>7624302071259</v>
      </c>
      <c r="C52" t="s">
        <v>20</v>
      </c>
      <c r="D52" t="s">
        <v>21</v>
      </c>
      <c r="E52" t="s">
        <v>22</v>
      </c>
      <c r="F52" t="s">
        <v>155</v>
      </c>
      <c r="G52" t="s">
        <v>181</v>
      </c>
      <c r="I52" t="s">
        <v>182</v>
      </c>
      <c r="J52" t="s">
        <v>183</v>
      </c>
      <c r="K52" t="s">
        <v>184</v>
      </c>
      <c r="L52" t="s">
        <v>72</v>
      </c>
      <c r="M52" t="s">
        <v>185</v>
      </c>
      <c r="N52" t="s">
        <v>121</v>
      </c>
      <c r="O52" t="s">
        <v>56</v>
      </c>
      <c r="P52">
        <v>1</v>
      </c>
      <c r="Q52" s="6">
        <v>79.900000000000006</v>
      </c>
      <c r="R52" s="6">
        <f>Tabella1[[#This Row],[PREZZO RETAIL]]*Tabella1[[#This Row],[Quantità]]</f>
        <v>79.900000000000006</v>
      </c>
      <c r="S52" s="6">
        <v>32</v>
      </c>
      <c r="T52" s="6">
        <f>Tabella1[[#This Row],[PREZZO WHOLESALE]]*Tabella1[[#This Row],[Quantità]]</f>
        <v>32</v>
      </c>
    </row>
    <row r="53" spans="1:20" x14ac:dyDescent="0.25">
      <c r="A53" s="5">
        <v>2061456510862</v>
      </c>
      <c r="B53" s="5">
        <v>7624302071280</v>
      </c>
      <c r="C53" t="s">
        <v>20</v>
      </c>
      <c r="D53" t="s">
        <v>21</v>
      </c>
      <c r="E53" t="s">
        <v>22</v>
      </c>
      <c r="F53" t="s">
        <v>155</v>
      </c>
      <c r="G53" t="s">
        <v>181</v>
      </c>
      <c r="I53" t="s">
        <v>182</v>
      </c>
      <c r="J53" t="s">
        <v>183</v>
      </c>
      <c r="K53" t="s">
        <v>184</v>
      </c>
      <c r="L53" t="s">
        <v>72</v>
      </c>
      <c r="M53" t="s">
        <v>185</v>
      </c>
      <c r="N53" t="s">
        <v>121</v>
      </c>
      <c r="O53" t="s">
        <v>58</v>
      </c>
      <c r="P53">
        <v>1</v>
      </c>
      <c r="Q53" s="6">
        <v>79.900000000000006</v>
      </c>
      <c r="R53" s="6">
        <f>Tabella1[[#This Row],[PREZZO RETAIL]]*Tabella1[[#This Row],[Quantità]]</f>
        <v>79.900000000000006</v>
      </c>
      <c r="S53" s="6">
        <v>32</v>
      </c>
      <c r="T53" s="6">
        <f>Tabella1[[#This Row],[PREZZO WHOLESALE]]*Tabella1[[#This Row],[Quantità]]</f>
        <v>32</v>
      </c>
    </row>
    <row r="54" spans="1:20" ht="99.95" customHeight="1" x14ac:dyDescent="0.25">
      <c r="A54" s="5">
        <v>2048853861803</v>
      </c>
      <c r="B54" s="5" t="s">
        <v>186</v>
      </c>
      <c r="C54" t="s">
        <v>20</v>
      </c>
      <c r="D54" t="s">
        <v>21</v>
      </c>
      <c r="E54" t="s">
        <v>22</v>
      </c>
      <c r="F54" t="s">
        <v>155</v>
      </c>
      <c r="G54" t="s">
        <v>187</v>
      </c>
      <c r="I54" t="s">
        <v>188</v>
      </c>
      <c r="J54" t="s">
        <v>189</v>
      </c>
      <c r="K54" t="s">
        <v>190</v>
      </c>
      <c r="L54" t="s">
        <v>82</v>
      </c>
      <c r="M54" t="s">
        <v>83</v>
      </c>
      <c r="N54" t="s">
        <v>121</v>
      </c>
      <c r="O54" t="s">
        <v>33</v>
      </c>
      <c r="P54">
        <v>7</v>
      </c>
      <c r="Q54" s="6">
        <v>109.9</v>
      </c>
      <c r="R54" s="6">
        <f>Tabella1[[#This Row],[PREZZO RETAIL]]*Tabella1[[#This Row],[Quantità]]</f>
        <v>769.30000000000007</v>
      </c>
      <c r="S54" s="6">
        <v>44</v>
      </c>
      <c r="T54" s="6">
        <f>Tabella1[[#This Row],[PREZZO WHOLESALE]]*Tabella1[[#This Row],[Quantità]]</f>
        <v>308</v>
      </c>
    </row>
    <row r="55" spans="1:20" ht="99.95" customHeight="1" x14ac:dyDescent="0.25">
      <c r="A55" s="5">
        <v>2057111582725</v>
      </c>
      <c r="B55" s="5" t="s">
        <v>191</v>
      </c>
      <c r="C55" t="s">
        <v>20</v>
      </c>
      <c r="D55" t="s">
        <v>21</v>
      </c>
      <c r="E55" t="s">
        <v>22</v>
      </c>
      <c r="F55" t="s">
        <v>155</v>
      </c>
      <c r="G55" t="s">
        <v>192</v>
      </c>
      <c r="I55" t="s">
        <v>193</v>
      </c>
      <c r="J55" t="s">
        <v>194</v>
      </c>
      <c r="K55" t="s">
        <v>195</v>
      </c>
      <c r="L55" t="s">
        <v>72</v>
      </c>
      <c r="M55" t="s">
        <v>73</v>
      </c>
      <c r="N55" t="s">
        <v>121</v>
      </c>
      <c r="O55" t="s">
        <v>58</v>
      </c>
      <c r="P55">
        <v>2</v>
      </c>
      <c r="Q55" s="6">
        <v>109.9</v>
      </c>
      <c r="R55" s="6">
        <f>Tabella1[[#This Row],[PREZZO RETAIL]]*Tabella1[[#This Row],[Quantità]]</f>
        <v>219.8</v>
      </c>
      <c r="S55" s="6">
        <v>44</v>
      </c>
      <c r="T55" s="6">
        <f>Tabella1[[#This Row],[PREZZO WHOLESALE]]*Tabella1[[#This Row],[Quantità]]</f>
        <v>88</v>
      </c>
    </row>
    <row r="56" spans="1:20" ht="99.95" customHeight="1" x14ac:dyDescent="0.25">
      <c r="A56" s="5">
        <v>2051127983019</v>
      </c>
      <c r="B56" s="5" t="s">
        <v>196</v>
      </c>
      <c r="C56" t="s">
        <v>20</v>
      </c>
      <c r="D56" t="s">
        <v>21</v>
      </c>
      <c r="E56" t="s">
        <v>22</v>
      </c>
      <c r="F56" t="s">
        <v>155</v>
      </c>
      <c r="G56" t="s">
        <v>160</v>
      </c>
      <c r="I56" t="s">
        <v>197</v>
      </c>
      <c r="J56" t="s">
        <v>158</v>
      </c>
      <c r="K56" t="s">
        <v>27</v>
      </c>
      <c r="L56" t="s">
        <v>198</v>
      </c>
      <c r="M56" t="s">
        <v>199</v>
      </c>
      <c r="N56" t="s">
        <v>121</v>
      </c>
      <c r="O56" t="s">
        <v>31</v>
      </c>
      <c r="P56">
        <v>7</v>
      </c>
      <c r="Q56" s="6">
        <v>79.900000000000006</v>
      </c>
      <c r="R56" s="6">
        <f>Tabella1[[#This Row],[PREZZO RETAIL]]*Tabella1[[#This Row],[Quantità]]</f>
        <v>559.30000000000007</v>
      </c>
      <c r="S56" s="6">
        <v>32</v>
      </c>
      <c r="T56" s="6">
        <f>Tabella1[[#This Row],[PREZZO WHOLESALE]]*Tabella1[[#This Row],[Quantità]]</f>
        <v>224</v>
      </c>
    </row>
    <row r="57" spans="1:20" x14ac:dyDescent="0.25">
      <c r="A57" s="5">
        <v>2021483694973</v>
      </c>
      <c r="B57" s="5">
        <v>7628067359768</v>
      </c>
      <c r="C57" t="s">
        <v>20</v>
      </c>
      <c r="D57" t="s">
        <v>21</v>
      </c>
      <c r="E57" t="s">
        <v>22</v>
      </c>
      <c r="F57" t="s">
        <v>155</v>
      </c>
      <c r="G57" t="s">
        <v>200</v>
      </c>
      <c r="I57" t="s">
        <v>201</v>
      </c>
      <c r="J57" t="s">
        <v>158</v>
      </c>
      <c r="K57" t="s">
        <v>202</v>
      </c>
      <c r="L57" t="s">
        <v>203</v>
      </c>
      <c r="M57" t="s">
        <v>204</v>
      </c>
      <c r="N57" t="s">
        <v>121</v>
      </c>
      <c r="O57" t="s">
        <v>56</v>
      </c>
      <c r="P57">
        <v>1</v>
      </c>
      <c r="Q57" s="6">
        <v>79.900000000000006</v>
      </c>
      <c r="R57" s="6">
        <f>Tabella1[[#This Row],[PREZZO RETAIL]]*Tabella1[[#This Row],[Quantità]]</f>
        <v>79.900000000000006</v>
      </c>
      <c r="S57" s="6">
        <v>32</v>
      </c>
      <c r="T57" s="6">
        <f>Tabella1[[#This Row],[PREZZO WHOLESALE]]*Tabella1[[#This Row],[Quantità]]</f>
        <v>32</v>
      </c>
    </row>
    <row r="58" spans="1:20" x14ac:dyDescent="0.25">
      <c r="A58" s="5">
        <v>2020782889417</v>
      </c>
      <c r="B58" s="5">
        <v>7628067359874</v>
      </c>
      <c r="C58" t="s">
        <v>20</v>
      </c>
      <c r="D58" t="s">
        <v>21</v>
      </c>
      <c r="E58" t="s">
        <v>22</v>
      </c>
      <c r="F58" t="s">
        <v>155</v>
      </c>
      <c r="G58" t="s">
        <v>200</v>
      </c>
      <c r="I58" t="s">
        <v>201</v>
      </c>
      <c r="J58" t="s">
        <v>158</v>
      </c>
      <c r="K58" t="s">
        <v>202</v>
      </c>
      <c r="L58" t="s">
        <v>72</v>
      </c>
      <c r="M58" t="s">
        <v>185</v>
      </c>
      <c r="N58" t="s">
        <v>121</v>
      </c>
      <c r="O58" t="s">
        <v>31</v>
      </c>
      <c r="P58">
        <v>1</v>
      </c>
      <c r="Q58" s="6">
        <v>79.900000000000006</v>
      </c>
      <c r="R58" s="6">
        <f>Tabella1[[#This Row],[PREZZO RETAIL]]*Tabella1[[#This Row],[Quantità]]</f>
        <v>79.900000000000006</v>
      </c>
      <c r="S58" s="6">
        <v>32</v>
      </c>
      <c r="T58" s="6">
        <f>Tabella1[[#This Row],[PREZZO WHOLESALE]]*Tabella1[[#This Row],[Quantità]]</f>
        <v>32</v>
      </c>
    </row>
    <row r="59" spans="1:20" ht="99.95" customHeight="1" x14ac:dyDescent="0.25">
      <c r="A59" s="5">
        <v>2011316287878</v>
      </c>
      <c r="B59" s="5" t="s">
        <v>205</v>
      </c>
      <c r="C59" t="s">
        <v>20</v>
      </c>
      <c r="D59" t="s">
        <v>21</v>
      </c>
      <c r="E59" t="s">
        <v>22</v>
      </c>
      <c r="F59" t="s">
        <v>155</v>
      </c>
      <c r="G59" t="s">
        <v>206</v>
      </c>
      <c r="I59" t="s">
        <v>207</v>
      </c>
      <c r="J59" t="s">
        <v>158</v>
      </c>
      <c r="K59" t="s">
        <v>27</v>
      </c>
      <c r="L59" t="s">
        <v>198</v>
      </c>
      <c r="M59" t="s">
        <v>199</v>
      </c>
      <c r="N59" t="s">
        <v>121</v>
      </c>
      <c r="O59" t="s">
        <v>40</v>
      </c>
      <c r="P59">
        <v>1</v>
      </c>
      <c r="Q59" s="6">
        <v>109.9</v>
      </c>
      <c r="R59" s="6">
        <f>Tabella1[[#This Row],[PREZZO RETAIL]]*Tabella1[[#This Row],[Quantità]]</f>
        <v>109.9</v>
      </c>
      <c r="S59" s="6">
        <v>44</v>
      </c>
      <c r="T59" s="6">
        <f>Tabella1[[#This Row],[PREZZO WHOLESALE]]*Tabella1[[#This Row],[Quantità]]</f>
        <v>44</v>
      </c>
    </row>
    <row r="60" spans="1:20" ht="99.95" customHeight="1" x14ac:dyDescent="0.25">
      <c r="A60" s="5">
        <v>2013510661324</v>
      </c>
      <c r="B60" s="5" t="s">
        <v>208</v>
      </c>
      <c r="C60" t="s">
        <v>20</v>
      </c>
      <c r="D60" t="s">
        <v>21</v>
      </c>
      <c r="E60" t="s">
        <v>22</v>
      </c>
      <c r="F60" t="s">
        <v>155</v>
      </c>
      <c r="G60" t="s">
        <v>160</v>
      </c>
      <c r="I60" t="s">
        <v>209</v>
      </c>
      <c r="J60" t="s">
        <v>210</v>
      </c>
      <c r="K60" t="s">
        <v>27</v>
      </c>
      <c r="L60" t="s">
        <v>82</v>
      </c>
      <c r="M60" t="s">
        <v>83</v>
      </c>
      <c r="N60" t="s">
        <v>121</v>
      </c>
      <c r="O60" t="s">
        <v>211</v>
      </c>
      <c r="P60">
        <v>1</v>
      </c>
      <c r="Q60" s="6">
        <v>79.900000000000006</v>
      </c>
      <c r="R60" s="6">
        <f>Tabella1[[#This Row],[PREZZO RETAIL]]*Tabella1[[#This Row],[Quantità]]</f>
        <v>79.900000000000006</v>
      </c>
      <c r="S60" s="6">
        <v>32</v>
      </c>
      <c r="T60" s="6">
        <f>Tabella1[[#This Row],[PREZZO WHOLESALE]]*Tabella1[[#This Row],[Quantità]]</f>
        <v>32</v>
      </c>
    </row>
    <row r="61" spans="1:20" ht="99.95" customHeight="1" x14ac:dyDescent="0.25">
      <c r="A61" s="5">
        <v>2095251513384</v>
      </c>
      <c r="B61" s="5" t="s">
        <v>212</v>
      </c>
      <c r="C61" t="s">
        <v>20</v>
      </c>
      <c r="D61" t="s">
        <v>21</v>
      </c>
      <c r="E61" t="s">
        <v>22</v>
      </c>
      <c r="F61" t="s">
        <v>155</v>
      </c>
      <c r="G61" t="s">
        <v>213</v>
      </c>
      <c r="I61" t="s">
        <v>214</v>
      </c>
      <c r="J61" t="s">
        <v>215</v>
      </c>
      <c r="K61" t="s">
        <v>216</v>
      </c>
      <c r="L61" t="s">
        <v>217</v>
      </c>
      <c r="M61" t="s">
        <v>218</v>
      </c>
      <c r="N61" t="s">
        <v>121</v>
      </c>
      <c r="O61" t="s">
        <v>33</v>
      </c>
      <c r="P61">
        <v>12</v>
      </c>
      <c r="Q61" s="6">
        <v>119.9</v>
      </c>
      <c r="R61" s="6">
        <f>Tabella1[[#This Row],[PREZZO RETAIL]]*Tabella1[[#This Row],[Quantità]]</f>
        <v>1438.8000000000002</v>
      </c>
      <c r="S61" s="6">
        <v>48</v>
      </c>
      <c r="T61" s="6">
        <f>Tabella1[[#This Row],[PREZZO WHOLESALE]]*Tabella1[[#This Row],[Quantità]]</f>
        <v>576</v>
      </c>
    </row>
    <row r="62" spans="1:20" x14ac:dyDescent="0.25">
      <c r="A62" s="5">
        <v>2015850949797</v>
      </c>
      <c r="B62" s="5" t="s">
        <v>219</v>
      </c>
      <c r="C62" t="s">
        <v>20</v>
      </c>
      <c r="D62" t="s">
        <v>21</v>
      </c>
      <c r="E62" t="s">
        <v>22</v>
      </c>
      <c r="F62" t="s">
        <v>155</v>
      </c>
      <c r="G62" t="s">
        <v>213</v>
      </c>
      <c r="I62" t="s">
        <v>214</v>
      </c>
      <c r="J62" t="s">
        <v>215</v>
      </c>
      <c r="K62" t="s">
        <v>216</v>
      </c>
      <c r="L62" t="s">
        <v>217</v>
      </c>
      <c r="M62" t="s">
        <v>218</v>
      </c>
      <c r="N62" t="s">
        <v>121</v>
      </c>
      <c r="O62" t="s">
        <v>58</v>
      </c>
      <c r="P62">
        <v>15</v>
      </c>
      <c r="Q62" s="6">
        <v>119.9</v>
      </c>
      <c r="R62" s="6">
        <f>Tabella1[[#This Row],[PREZZO RETAIL]]*Tabella1[[#This Row],[Quantità]]</f>
        <v>1798.5</v>
      </c>
      <c r="S62" s="6">
        <v>48</v>
      </c>
      <c r="T62" s="6">
        <f>Tabella1[[#This Row],[PREZZO WHOLESALE]]*Tabella1[[#This Row],[Quantità]]</f>
        <v>720</v>
      </c>
    </row>
    <row r="63" spans="1:20" ht="99.95" customHeight="1" x14ac:dyDescent="0.25">
      <c r="A63" s="5">
        <v>2050217757561</v>
      </c>
      <c r="B63" s="5">
        <v>7618483091342</v>
      </c>
      <c r="C63" t="s">
        <v>20</v>
      </c>
      <c r="D63" t="s">
        <v>21</v>
      </c>
      <c r="E63" t="s">
        <v>22</v>
      </c>
      <c r="F63" t="s">
        <v>220</v>
      </c>
      <c r="G63" t="s">
        <v>221</v>
      </c>
      <c r="I63" t="s">
        <v>222</v>
      </c>
      <c r="J63" t="s">
        <v>223</v>
      </c>
      <c r="K63" t="s">
        <v>224</v>
      </c>
      <c r="L63" t="s">
        <v>225</v>
      </c>
      <c r="M63" t="s">
        <v>226</v>
      </c>
      <c r="N63" t="s">
        <v>55</v>
      </c>
      <c r="O63" t="s">
        <v>227</v>
      </c>
      <c r="P63">
        <v>6</v>
      </c>
      <c r="Q63" s="6">
        <v>99.9</v>
      </c>
      <c r="R63" s="6">
        <f>Tabella1[[#This Row],[PREZZO RETAIL]]*Tabella1[[#This Row],[Quantità]]</f>
        <v>599.40000000000009</v>
      </c>
      <c r="S63" s="6">
        <v>40</v>
      </c>
      <c r="T63" s="6">
        <f>Tabella1[[#This Row],[PREZZO WHOLESALE]]*Tabella1[[#This Row],[Quantità]]</f>
        <v>240</v>
      </c>
    </row>
    <row r="64" spans="1:20" x14ac:dyDescent="0.25">
      <c r="A64" s="5">
        <v>2050217757561</v>
      </c>
      <c r="B64" s="5">
        <v>7618483091342</v>
      </c>
      <c r="C64" t="s">
        <v>20</v>
      </c>
      <c r="D64" t="s">
        <v>21</v>
      </c>
      <c r="E64" t="s">
        <v>22</v>
      </c>
      <c r="F64" t="s">
        <v>220</v>
      </c>
      <c r="G64" t="s">
        <v>221</v>
      </c>
      <c r="I64" t="s">
        <v>222</v>
      </c>
      <c r="J64" t="s">
        <v>223</v>
      </c>
      <c r="K64" t="s">
        <v>224</v>
      </c>
      <c r="L64" t="s">
        <v>225</v>
      </c>
      <c r="M64" t="s">
        <v>226</v>
      </c>
      <c r="N64" t="s">
        <v>55</v>
      </c>
      <c r="O64" t="s">
        <v>227</v>
      </c>
      <c r="P64">
        <v>3</v>
      </c>
      <c r="Q64" s="6">
        <v>99.9</v>
      </c>
      <c r="R64" s="6">
        <f>Tabella1[[#This Row],[PREZZO RETAIL]]*Tabella1[[#This Row],[Quantità]]</f>
        <v>299.70000000000005</v>
      </c>
      <c r="S64" s="6">
        <v>40</v>
      </c>
      <c r="T64" s="6">
        <f>Tabella1[[#This Row],[PREZZO WHOLESALE]]*Tabella1[[#This Row],[Quantità]]</f>
        <v>120</v>
      </c>
    </row>
    <row r="65" spans="1:20" x14ac:dyDescent="0.25">
      <c r="A65" s="5">
        <v>2050217757561</v>
      </c>
      <c r="B65" s="5">
        <v>7618483091342</v>
      </c>
      <c r="C65" t="s">
        <v>20</v>
      </c>
      <c r="D65" t="s">
        <v>21</v>
      </c>
      <c r="E65" t="s">
        <v>22</v>
      </c>
      <c r="F65" t="s">
        <v>220</v>
      </c>
      <c r="G65" t="s">
        <v>221</v>
      </c>
      <c r="I65" t="s">
        <v>222</v>
      </c>
      <c r="J65" t="s">
        <v>223</v>
      </c>
      <c r="K65" t="s">
        <v>224</v>
      </c>
      <c r="L65" t="s">
        <v>225</v>
      </c>
      <c r="M65" t="s">
        <v>226</v>
      </c>
      <c r="N65" t="s">
        <v>55</v>
      </c>
      <c r="O65" t="s">
        <v>227</v>
      </c>
      <c r="P65">
        <v>1</v>
      </c>
      <c r="Q65" s="6">
        <v>99.9</v>
      </c>
      <c r="R65" s="6">
        <f>Tabella1[[#This Row],[PREZZO RETAIL]]*Tabella1[[#This Row],[Quantità]]</f>
        <v>99.9</v>
      </c>
      <c r="S65" s="6">
        <v>40</v>
      </c>
      <c r="T65" s="6">
        <f>Tabella1[[#This Row],[PREZZO WHOLESALE]]*Tabella1[[#This Row],[Quantità]]</f>
        <v>40</v>
      </c>
    </row>
    <row r="66" spans="1:20" x14ac:dyDescent="0.25">
      <c r="A66" s="5">
        <v>2056227522786</v>
      </c>
      <c r="B66" s="5">
        <v>7618483091359</v>
      </c>
      <c r="C66" t="s">
        <v>20</v>
      </c>
      <c r="D66" t="s">
        <v>21</v>
      </c>
      <c r="E66" t="s">
        <v>22</v>
      </c>
      <c r="F66" t="s">
        <v>220</v>
      </c>
      <c r="G66" t="s">
        <v>221</v>
      </c>
      <c r="I66" t="s">
        <v>222</v>
      </c>
      <c r="J66" t="s">
        <v>223</v>
      </c>
      <c r="K66" t="s">
        <v>224</v>
      </c>
      <c r="L66" t="s">
        <v>225</v>
      </c>
      <c r="M66" t="s">
        <v>226</v>
      </c>
      <c r="N66" t="s">
        <v>55</v>
      </c>
      <c r="O66" t="s">
        <v>228</v>
      </c>
      <c r="P66">
        <v>9</v>
      </c>
      <c r="Q66" s="6">
        <v>99.9</v>
      </c>
      <c r="R66" s="6">
        <f>Tabella1[[#This Row],[PREZZO RETAIL]]*Tabella1[[#This Row],[Quantità]]</f>
        <v>899.1</v>
      </c>
      <c r="S66" s="6">
        <v>40</v>
      </c>
      <c r="T66" s="6">
        <f>Tabella1[[#This Row],[PREZZO WHOLESALE]]*Tabella1[[#This Row],[Quantità]]</f>
        <v>360</v>
      </c>
    </row>
    <row r="67" spans="1:20" ht="99.95" customHeight="1" x14ac:dyDescent="0.25">
      <c r="A67" s="5">
        <v>2099808963479</v>
      </c>
      <c r="B67" s="5" t="s">
        <v>229</v>
      </c>
      <c r="C67" t="s">
        <v>20</v>
      </c>
      <c r="D67" t="s">
        <v>21</v>
      </c>
      <c r="E67" t="s">
        <v>22</v>
      </c>
      <c r="F67" t="s">
        <v>220</v>
      </c>
      <c r="G67" t="s">
        <v>230</v>
      </c>
      <c r="I67" t="s">
        <v>231</v>
      </c>
      <c r="J67" t="s">
        <v>232</v>
      </c>
      <c r="K67" t="s">
        <v>233</v>
      </c>
      <c r="L67" t="s">
        <v>130</v>
      </c>
      <c r="M67" t="s">
        <v>234</v>
      </c>
      <c r="N67" t="s">
        <v>47</v>
      </c>
      <c r="O67" t="s">
        <v>56</v>
      </c>
      <c r="P67">
        <v>2</v>
      </c>
      <c r="Q67" s="6">
        <v>109.9</v>
      </c>
      <c r="R67" s="6">
        <f>Tabella1[[#This Row],[PREZZO RETAIL]]*Tabella1[[#This Row],[Quantità]]</f>
        <v>219.8</v>
      </c>
      <c r="S67" s="6">
        <v>44</v>
      </c>
      <c r="T67" s="6">
        <f>Tabella1[[#This Row],[PREZZO WHOLESALE]]*Tabella1[[#This Row],[Quantità]]</f>
        <v>88</v>
      </c>
    </row>
    <row r="68" spans="1:20" x14ac:dyDescent="0.25">
      <c r="A68" s="5">
        <v>2016440650185</v>
      </c>
      <c r="B68" s="5" t="s">
        <v>235</v>
      </c>
      <c r="C68" t="s">
        <v>20</v>
      </c>
      <c r="D68" t="s">
        <v>21</v>
      </c>
      <c r="E68" t="s">
        <v>22</v>
      </c>
      <c r="F68" t="s">
        <v>220</v>
      </c>
      <c r="G68" t="s">
        <v>230</v>
      </c>
      <c r="I68" t="s">
        <v>231</v>
      </c>
      <c r="J68" t="s">
        <v>232</v>
      </c>
      <c r="K68" t="s">
        <v>233</v>
      </c>
      <c r="L68" t="s">
        <v>130</v>
      </c>
      <c r="M68" t="s">
        <v>234</v>
      </c>
      <c r="N68" t="s">
        <v>47</v>
      </c>
      <c r="O68" t="s">
        <v>57</v>
      </c>
      <c r="P68">
        <v>3</v>
      </c>
      <c r="Q68" s="6">
        <v>109.9</v>
      </c>
      <c r="R68" s="6">
        <f>Tabella1[[#This Row],[PREZZO RETAIL]]*Tabella1[[#This Row],[Quantità]]</f>
        <v>329.70000000000005</v>
      </c>
      <c r="S68" s="6">
        <v>44</v>
      </c>
      <c r="T68" s="6">
        <f>Tabella1[[#This Row],[PREZZO WHOLESALE]]*Tabella1[[#This Row],[Quantità]]</f>
        <v>132</v>
      </c>
    </row>
    <row r="69" spans="1:20" x14ac:dyDescent="0.25">
      <c r="A69" s="5">
        <v>2072921728910</v>
      </c>
      <c r="B69" s="5" t="s">
        <v>236</v>
      </c>
      <c r="C69" t="s">
        <v>20</v>
      </c>
      <c r="D69" t="s">
        <v>21</v>
      </c>
      <c r="E69" t="s">
        <v>22</v>
      </c>
      <c r="F69" t="s">
        <v>220</v>
      </c>
      <c r="G69" t="s">
        <v>230</v>
      </c>
      <c r="I69" t="s">
        <v>231</v>
      </c>
      <c r="J69" t="s">
        <v>232</v>
      </c>
      <c r="K69" t="s">
        <v>233</v>
      </c>
      <c r="L69" t="s">
        <v>130</v>
      </c>
      <c r="M69" t="s">
        <v>234</v>
      </c>
      <c r="N69" t="s">
        <v>47</v>
      </c>
      <c r="O69" t="s">
        <v>33</v>
      </c>
      <c r="P69">
        <v>4</v>
      </c>
      <c r="Q69" s="6">
        <v>109.9</v>
      </c>
      <c r="R69" s="6">
        <f>Tabella1[[#This Row],[PREZZO RETAIL]]*Tabella1[[#This Row],[Quantità]]</f>
        <v>439.6</v>
      </c>
      <c r="S69" s="6">
        <v>44</v>
      </c>
      <c r="T69" s="6">
        <f>Tabella1[[#This Row],[PREZZO WHOLESALE]]*Tabella1[[#This Row],[Quantità]]</f>
        <v>176</v>
      </c>
    </row>
    <row r="70" spans="1:20" x14ac:dyDescent="0.25">
      <c r="A70" s="5">
        <v>2098209954215</v>
      </c>
      <c r="B70" s="5" t="s">
        <v>237</v>
      </c>
      <c r="C70" t="s">
        <v>20</v>
      </c>
      <c r="D70" t="s">
        <v>21</v>
      </c>
      <c r="E70" t="s">
        <v>22</v>
      </c>
      <c r="F70" t="s">
        <v>220</v>
      </c>
      <c r="G70" t="s">
        <v>230</v>
      </c>
      <c r="I70" t="s">
        <v>231</v>
      </c>
      <c r="J70" t="s">
        <v>232</v>
      </c>
      <c r="K70" t="s">
        <v>233</v>
      </c>
      <c r="L70" t="s">
        <v>130</v>
      </c>
      <c r="M70" t="s">
        <v>234</v>
      </c>
      <c r="N70" t="s">
        <v>47</v>
      </c>
      <c r="O70" t="s">
        <v>58</v>
      </c>
      <c r="P70">
        <v>27</v>
      </c>
      <c r="Q70" s="6">
        <v>109.9</v>
      </c>
      <c r="R70" s="6">
        <f>Tabella1[[#This Row],[PREZZO RETAIL]]*Tabella1[[#This Row],[Quantità]]</f>
        <v>2967.3</v>
      </c>
      <c r="S70" s="6">
        <v>44</v>
      </c>
      <c r="T70" s="6">
        <f>Tabella1[[#This Row],[PREZZO WHOLESALE]]*Tabella1[[#This Row],[Quantità]]</f>
        <v>1188</v>
      </c>
    </row>
    <row r="71" spans="1:20" x14ac:dyDescent="0.25">
      <c r="A71" s="5">
        <v>2074396764509</v>
      </c>
      <c r="B71" s="5" t="s">
        <v>238</v>
      </c>
      <c r="C71" t="s">
        <v>20</v>
      </c>
      <c r="D71" t="s">
        <v>21</v>
      </c>
      <c r="E71" t="s">
        <v>22</v>
      </c>
      <c r="F71" t="s">
        <v>220</v>
      </c>
      <c r="G71" t="s">
        <v>230</v>
      </c>
      <c r="I71" t="s">
        <v>231</v>
      </c>
      <c r="J71" t="s">
        <v>232</v>
      </c>
      <c r="K71" t="s">
        <v>233</v>
      </c>
      <c r="L71" t="s">
        <v>130</v>
      </c>
      <c r="M71" t="s">
        <v>234</v>
      </c>
      <c r="N71" t="s">
        <v>47</v>
      </c>
      <c r="O71" t="s">
        <v>40</v>
      </c>
      <c r="P71">
        <v>1</v>
      </c>
      <c r="Q71" s="6">
        <v>109.9</v>
      </c>
      <c r="R71" s="6">
        <f>Tabella1[[#This Row],[PREZZO RETAIL]]*Tabella1[[#This Row],[Quantità]]</f>
        <v>109.9</v>
      </c>
      <c r="S71" s="6">
        <v>44</v>
      </c>
      <c r="T71" s="6">
        <f>Tabella1[[#This Row],[PREZZO WHOLESALE]]*Tabella1[[#This Row],[Quantità]]</f>
        <v>44</v>
      </c>
    </row>
    <row r="72" spans="1:20" ht="99.95" customHeight="1" x14ac:dyDescent="0.25">
      <c r="A72" s="5">
        <v>2047919388995</v>
      </c>
      <c r="B72" s="5" t="s">
        <v>239</v>
      </c>
      <c r="C72" t="s">
        <v>20</v>
      </c>
      <c r="D72" t="s">
        <v>21</v>
      </c>
      <c r="E72" t="s">
        <v>22</v>
      </c>
      <c r="F72" t="s">
        <v>220</v>
      </c>
      <c r="G72" t="s">
        <v>240</v>
      </c>
      <c r="I72" t="s">
        <v>241</v>
      </c>
      <c r="J72" t="s">
        <v>242</v>
      </c>
      <c r="K72" t="s">
        <v>118</v>
      </c>
      <c r="L72" t="s">
        <v>243</v>
      </c>
      <c r="M72" t="s">
        <v>244</v>
      </c>
      <c r="N72" t="s">
        <v>47</v>
      </c>
      <c r="O72" t="s">
        <v>33</v>
      </c>
      <c r="P72">
        <v>12</v>
      </c>
      <c r="Q72" s="6">
        <v>99.9</v>
      </c>
      <c r="R72" s="6">
        <f>Tabella1[[#This Row],[PREZZO RETAIL]]*Tabella1[[#This Row],[Quantità]]</f>
        <v>1198.8000000000002</v>
      </c>
      <c r="S72" s="6">
        <v>40</v>
      </c>
      <c r="T72" s="6">
        <f>Tabella1[[#This Row],[PREZZO WHOLESALE]]*Tabella1[[#This Row],[Quantità]]</f>
        <v>480</v>
      </c>
    </row>
    <row r="73" spans="1:20" x14ac:dyDescent="0.25">
      <c r="A73" s="5">
        <v>2091515100895</v>
      </c>
      <c r="B73" s="5" t="s">
        <v>245</v>
      </c>
      <c r="C73" t="s">
        <v>20</v>
      </c>
      <c r="D73" t="s">
        <v>21</v>
      </c>
      <c r="E73" t="s">
        <v>22</v>
      </c>
      <c r="F73" t="s">
        <v>220</v>
      </c>
      <c r="G73" t="s">
        <v>240</v>
      </c>
      <c r="I73" t="s">
        <v>241</v>
      </c>
      <c r="J73" t="s">
        <v>242</v>
      </c>
      <c r="K73" t="s">
        <v>118</v>
      </c>
      <c r="L73" t="s">
        <v>243</v>
      </c>
      <c r="M73" t="s">
        <v>244</v>
      </c>
      <c r="N73" t="s">
        <v>47</v>
      </c>
      <c r="O73" t="s">
        <v>58</v>
      </c>
      <c r="P73">
        <v>9</v>
      </c>
      <c r="Q73" s="6">
        <v>99.9</v>
      </c>
      <c r="R73" s="6">
        <f>Tabella1[[#This Row],[PREZZO RETAIL]]*Tabella1[[#This Row],[Quantità]]</f>
        <v>899.1</v>
      </c>
      <c r="S73" s="6">
        <v>40</v>
      </c>
      <c r="T73" s="6">
        <f>Tabella1[[#This Row],[PREZZO WHOLESALE]]*Tabella1[[#This Row],[Quantità]]</f>
        <v>360</v>
      </c>
    </row>
    <row r="74" spans="1:20" x14ac:dyDescent="0.25">
      <c r="A74" s="5">
        <v>2083913169802</v>
      </c>
      <c r="B74" s="5" t="s">
        <v>246</v>
      </c>
      <c r="C74" t="s">
        <v>20</v>
      </c>
      <c r="D74" t="s">
        <v>21</v>
      </c>
      <c r="E74" t="s">
        <v>22</v>
      </c>
      <c r="F74" t="s">
        <v>220</v>
      </c>
      <c r="G74" t="s">
        <v>240</v>
      </c>
      <c r="I74" t="s">
        <v>241</v>
      </c>
      <c r="J74" t="s">
        <v>242</v>
      </c>
      <c r="K74" t="s">
        <v>118</v>
      </c>
      <c r="L74" t="s">
        <v>243</v>
      </c>
      <c r="M74" t="s">
        <v>244</v>
      </c>
      <c r="N74" t="s">
        <v>47</v>
      </c>
      <c r="O74" t="s">
        <v>40</v>
      </c>
      <c r="P74">
        <v>1</v>
      </c>
      <c r="Q74" s="6">
        <v>99.9</v>
      </c>
      <c r="R74" s="6">
        <f>Tabella1[[#This Row],[PREZZO RETAIL]]*Tabella1[[#This Row],[Quantità]]</f>
        <v>99.9</v>
      </c>
      <c r="S74" s="6">
        <v>40</v>
      </c>
      <c r="T74" s="6">
        <f>Tabella1[[#This Row],[PREZZO WHOLESALE]]*Tabella1[[#This Row],[Quantità]]</f>
        <v>40</v>
      </c>
    </row>
    <row r="75" spans="1:20" x14ac:dyDescent="0.25">
      <c r="A75" s="5">
        <v>2045483775838</v>
      </c>
      <c r="B75" s="5">
        <v>7618584452868</v>
      </c>
      <c r="C75" t="s">
        <v>20</v>
      </c>
      <c r="D75" t="s">
        <v>21</v>
      </c>
      <c r="E75" t="s">
        <v>22</v>
      </c>
      <c r="F75" t="s">
        <v>247</v>
      </c>
      <c r="G75" t="s">
        <v>248</v>
      </c>
      <c r="I75" t="s">
        <v>249</v>
      </c>
      <c r="J75" t="s">
        <v>250</v>
      </c>
      <c r="K75" t="s">
        <v>202</v>
      </c>
      <c r="L75" t="s">
        <v>251</v>
      </c>
      <c r="M75" t="s">
        <v>252</v>
      </c>
      <c r="N75" t="s">
        <v>121</v>
      </c>
      <c r="O75" t="s">
        <v>57</v>
      </c>
      <c r="P75">
        <v>1</v>
      </c>
      <c r="Q75" s="6">
        <v>49.9</v>
      </c>
      <c r="R75" s="6">
        <f>Tabella1[[#This Row],[PREZZO RETAIL]]*Tabella1[[#This Row],[Quantità]]</f>
        <v>49.9</v>
      </c>
      <c r="S75" s="6">
        <v>20</v>
      </c>
      <c r="T75" s="6">
        <f>Tabella1[[#This Row],[PREZZO WHOLESALE]]*Tabella1[[#This Row],[Quantità]]</f>
        <v>20</v>
      </c>
    </row>
    <row r="76" spans="1:20" x14ac:dyDescent="0.25">
      <c r="A76" s="5">
        <v>2075277505921</v>
      </c>
      <c r="B76" s="5">
        <v>7628067257958</v>
      </c>
      <c r="C76" t="s">
        <v>20</v>
      </c>
      <c r="D76" t="s">
        <v>21</v>
      </c>
      <c r="E76" t="s">
        <v>22</v>
      </c>
      <c r="F76" t="s">
        <v>247</v>
      </c>
      <c r="G76" t="s">
        <v>248</v>
      </c>
      <c r="I76" t="s">
        <v>253</v>
      </c>
      <c r="J76" t="s">
        <v>254</v>
      </c>
      <c r="K76" t="s">
        <v>202</v>
      </c>
      <c r="L76" t="s">
        <v>255</v>
      </c>
      <c r="M76" t="s">
        <v>256</v>
      </c>
      <c r="N76" t="s">
        <v>30</v>
      </c>
      <c r="O76" t="s">
        <v>33</v>
      </c>
      <c r="P76">
        <v>1</v>
      </c>
      <c r="Q76" s="6">
        <v>49.9</v>
      </c>
      <c r="R76" s="6">
        <f>Tabella1[[#This Row],[PREZZO RETAIL]]*Tabella1[[#This Row],[Quantità]]</f>
        <v>49.9</v>
      </c>
      <c r="S76" s="6">
        <v>20</v>
      </c>
      <c r="T76" s="6">
        <f>Tabella1[[#This Row],[PREZZO WHOLESALE]]*Tabella1[[#This Row],[Quantità]]</f>
        <v>20</v>
      </c>
    </row>
    <row r="77" spans="1:20" x14ac:dyDescent="0.25">
      <c r="A77" s="5">
        <v>2089514221147</v>
      </c>
      <c r="B77" s="5">
        <v>7618483648614</v>
      </c>
      <c r="C77" t="s">
        <v>20</v>
      </c>
      <c r="D77" t="s">
        <v>21</v>
      </c>
      <c r="E77" t="s">
        <v>22</v>
      </c>
      <c r="F77" t="s">
        <v>247</v>
      </c>
      <c r="G77" t="s">
        <v>257</v>
      </c>
      <c r="I77" t="s">
        <v>258</v>
      </c>
      <c r="J77" t="s">
        <v>259</v>
      </c>
      <c r="K77" t="s">
        <v>27</v>
      </c>
      <c r="L77" t="s">
        <v>64</v>
      </c>
      <c r="M77" t="s">
        <v>107</v>
      </c>
      <c r="N77" t="s">
        <v>142</v>
      </c>
      <c r="O77" t="s">
        <v>33</v>
      </c>
      <c r="P77">
        <v>1</v>
      </c>
      <c r="Q77" s="6">
        <v>49.9</v>
      </c>
      <c r="R77" s="6">
        <f>Tabella1[[#This Row],[PREZZO RETAIL]]*Tabella1[[#This Row],[Quantità]]</f>
        <v>49.9</v>
      </c>
      <c r="S77" s="6">
        <v>20</v>
      </c>
      <c r="T77" s="6">
        <f>Tabella1[[#This Row],[PREZZO WHOLESALE]]*Tabella1[[#This Row],[Quantità]]</f>
        <v>20</v>
      </c>
    </row>
    <row r="78" spans="1:20" ht="99.95" customHeight="1" x14ac:dyDescent="0.25">
      <c r="A78" s="5">
        <v>2014792721669</v>
      </c>
      <c r="B78" s="5" t="s">
        <v>260</v>
      </c>
      <c r="C78" t="s">
        <v>20</v>
      </c>
      <c r="D78" t="s">
        <v>21</v>
      </c>
      <c r="E78" t="s">
        <v>22</v>
      </c>
      <c r="F78" t="s">
        <v>247</v>
      </c>
      <c r="G78" t="s">
        <v>261</v>
      </c>
      <c r="I78" t="s">
        <v>262</v>
      </c>
      <c r="J78" t="s">
        <v>263</v>
      </c>
      <c r="K78" t="s">
        <v>27</v>
      </c>
      <c r="L78" t="s">
        <v>64</v>
      </c>
      <c r="M78" t="s">
        <v>65</v>
      </c>
      <c r="N78" t="s">
        <v>121</v>
      </c>
      <c r="O78" t="s">
        <v>57</v>
      </c>
      <c r="P78">
        <v>32</v>
      </c>
      <c r="Q78" s="6">
        <v>69.900000000000006</v>
      </c>
      <c r="R78" s="6">
        <f>Tabella1[[#This Row],[PREZZO RETAIL]]*Tabella1[[#This Row],[Quantità]]</f>
        <v>2236.8000000000002</v>
      </c>
      <c r="S78" s="6">
        <v>28</v>
      </c>
      <c r="T78" s="6">
        <f>Tabella1[[#This Row],[PREZZO WHOLESALE]]*Tabella1[[#This Row],[Quantità]]</f>
        <v>896</v>
      </c>
    </row>
    <row r="79" spans="1:20" ht="99.95" customHeight="1" x14ac:dyDescent="0.25">
      <c r="A79" s="5">
        <v>2053813139397</v>
      </c>
      <c r="B79" s="5" t="s">
        <v>264</v>
      </c>
      <c r="C79" t="s">
        <v>20</v>
      </c>
      <c r="D79" t="s">
        <v>21</v>
      </c>
      <c r="E79" t="s">
        <v>22</v>
      </c>
      <c r="F79" t="s">
        <v>247</v>
      </c>
      <c r="G79" t="s">
        <v>261</v>
      </c>
      <c r="I79" t="s">
        <v>265</v>
      </c>
      <c r="J79" t="s">
        <v>266</v>
      </c>
      <c r="K79" t="s">
        <v>27</v>
      </c>
      <c r="L79" t="s">
        <v>243</v>
      </c>
      <c r="M79" t="s">
        <v>244</v>
      </c>
      <c r="N79" t="s">
        <v>121</v>
      </c>
      <c r="O79" t="s">
        <v>31</v>
      </c>
      <c r="P79">
        <v>9</v>
      </c>
      <c r="Q79" s="6">
        <v>59.9</v>
      </c>
      <c r="R79" s="6">
        <f>Tabella1[[#This Row],[PREZZO RETAIL]]*Tabella1[[#This Row],[Quantità]]</f>
        <v>539.1</v>
      </c>
      <c r="S79" s="6">
        <v>24</v>
      </c>
      <c r="T79" s="6">
        <f>Tabella1[[#This Row],[PREZZO WHOLESALE]]*Tabella1[[#This Row],[Quantità]]</f>
        <v>216</v>
      </c>
    </row>
    <row r="80" spans="1:20" x14ac:dyDescent="0.25">
      <c r="A80" s="5">
        <v>2011002288219</v>
      </c>
      <c r="B80" s="5" t="s">
        <v>267</v>
      </c>
      <c r="C80" t="s">
        <v>20</v>
      </c>
      <c r="D80" t="s">
        <v>21</v>
      </c>
      <c r="E80" t="s">
        <v>22</v>
      </c>
      <c r="F80" t="s">
        <v>247</v>
      </c>
      <c r="G80" t="s">
        <v>261</v>
      </c>
      <c r="I80" t="s">
        <v>265</v>
      </c>
      <c r="J80" t="s">
        <v>266</v>
      </c>
      <c r="K80" t="s">
        <v>27</v>
      </c>
      <c r="L80" t="s">
        <v>243</v>
      </c>
      <c r="M80" t="s">
        <v>244</v>
      </c>
      <c r="N80" t="s">
        <v>121</v>
      </c>
      <c r="O80" t="s">
        <v>56</v>
      </c>
      <c r="P80">
        <v>9</v>
      </c>
      <c r="Q80" s="6">
        <v>59.9</v>
      </c>
      <c r="R80" s="6">
        <f>Tabella1[[#This Row],[PREZZO RETAIL]]*Tabella1[[#This Row],[Quantità]]</f>
        <v>539.1</v>
      </c>
      <c r="S80" s="6">
        <v>24</v>
      </c>
      <c r="T80" s="6">
        <f>Tabella1[[#This Row],[PREZZO WHOLESALE]]*Tabella1[[#This Row],[Quantità]]</f>
        <v>216</v>
      </c>
    </row>
    <row r="81" spans="1:21" x14ac:dyDescent="0.25">
      <c r="A81" s="5">
        <v>2049943198243</v>
      </c>
      <c r="B81" s="5" t="s">
        <v>268</v>
      </c>
      <c r="C81" t="s">
        <v>20</v>
      </c>
      <c r="D81" t="s">
        <v>21</v>
      </c>
      <c r="E81" t="s">
        <v>22</v>
      </c>
      <c r="F81" t="s">
        <v>247</v>
      </c>
      <c r="G81" t="s">
        <v>261</v>
      </c>
      <c r="I81" t="s">
        <v>265</v>
      </c>
      <c r="J81" t="s">
        <v>266</v>
      </c>
      <c r="K81" t="s">
        <v>27</v>
      </c>
      <c r="L81" t="s">
        <v>243</v>
      </c>
      <c r="M81" t="s">
        <v>244</v>
      </c>
      <c r="N81" t="s">
        <v>121</v>
      </c>
      <c r="O81" t="s">
        <v>33</v>
      </c>
      <c r="P81">
        <v>1</v>
      </c>
      <c r="Q81" s="6">
        <v>59.9</v>
      </c>
      <c r="R81" s="6">
        <f>Tabella1[[#This Row],[PREZZO RETAIL]]*Tabella1[[#This Row],[Quantità]]</f>
        <v>59.9</v>
      </c>
      <c r="S81" s="6">
        <v>24</v>
      </c>
      <c r="T81" s="6">
        <f>Tabella1[[#This Row],[PREZZO WHOLESALE]]*Tabella1[[#This Row],[Quantità]]</f>
        <v>24</v>
      </c>
    </row>
    <row r="82" spans="1:21" x14ac:dyDescent="0.25">
      <c r="A82" s="5">
        <v>2022095162720</v>
      </c>
      <c r="B82" s="5" t="s">
        <v>269</v>
      </c>
      <c r="C82" t="s">
        <v>20</v>
      </c>
      <c r="D82" t="s">
        <v>21</v>
      </c>
      <c r="E82" t="s">
        <v>22</v>
      </c>
      <c r="F82" t="s">
        <v>247</v>
      </c>
      <c r="G82" t="s">
        <v>261</v>
      </c>
      <c r="I82" t="s">
        <v>265</v>
      </c>
      <c r="J82" t="s">
        <v>266</v>
      </c>
      <c r="K82" t="s">
        <v>27</v>
      </c>
      <c r="L82" t="s">
        <v>243</v>
      </c>
      <c r="M82" t="s">
        <v>244</v>
      </c>
      <c r="N82" t="s">
        <v>121</v>
      </c>
      <c r="O82" t="s">
        <v>58</v>
      </c>
      <c r="P82">
        <v>5</v>
      </c>
      <c r="Q82" s="6">
        <v>59.9</v>
      </c>
      <c r="R82" s="6">
        <f>Tabella1[[#This Row],[PREZZO RETAIL]]*Tabella1[[#This Row],[Quantità]]</f>
        <v>299.5</v>
      </c>
      <c r="S82" s="6">
        <v>24</v>
      </c>
      <c r="T82" s="6">
        <f>Tabella1[[#This Row],[PREZZO WHOLESALE]]*Tabella1[[#This Row],[Quantità]]</f>
        <v>120</v>
      </c>
    </row>
    <row r="83" spans="1:21" x14ac:dyDescent="0.25">
      <c r="A83" s="5">
        <v>2077733400900</v>
      </c>
      <c r="B83" s="5" t="s">
        <v>270</v>
      </c>
      <c r="C83" t="s">
        <v>20</v>
      </c>
      <c r="D83" t="s">
        <v>21</v>
      </c>
      <c r="E83" t="s">
        <v>22</v>
      </c>
      <c r="F83" t="s">
        <v>247</v>
      </c>
      <c r="G83" t="s">
        <v>261</v>
      </c>
      <c r="I83" t="s">
        <v>265</v>
      </c>
      <c r="J83" t="s">
        <v>266</v>
      </c>
      <c r="K83" t="s">
        <v>27</v>
      </c>
      <c r="L83" t="s">
        <v>243</v>
      </c>
      <c r="M83" t="s">
        <v>244</v>
      </c>
      <c r="N83" t="s">
        <v>121</v>
      </c>
      <c r="O83" t="s">
        <v>40</v>
      </c>
      <c r="P83">
        <v>3</v>
      </c>
      <c r="Q83" s="6">
        <v>59.9</v>
      </c>
      <c r="R83" s="6">
        <f>Tabella1[[#This Row],[PREZZO RETAIL]]*Tabella1[[#This Row],[Quantità]]</f>
        <v>179.7</v>
      </c>
      <c r="S83" s="6">
        <v>24</v>
      </c>
      <c r="T83" s="6">
        <f>Tabella1[[#This Row],[PREZZO WHOLESALE]]*Tabella1[[#This Row],[Quantità]]</f>
        <v>72</v>
      </c>
    </row>
    <row r="84" spans="1:21" ht="99.95" customHeight="1" x14ac:dyDescent="0.25">
      <c r="A84" s="5">
        <v>2085485593405</v>
      </c>
      <c r="B84" s="5" t="s">
        <v>271</v>
      </c>
      <c r="C84" t="s">
        <v>20</v>
      </c>
      <c r="D84" t="s">
        <v>21</v>
      </c>
      <c r="E84" t="s">
        <v>22</v>
      </c>
      <c r="F84" t="s">
        <v>247</v>
      </c>
      <c r="G84" t="s">
        <v>272</v>
      </c>
      <c r="I84" t="s">
        <v>273</v>
      </c>
      <c r="J84" t="s">
        <v>274</v>
      </c>
      <c r="K84" t="s">
        <v>27</v>
      </c>
      <c r="L84" t="s">
        <v>275</v>
      </c>
      <c r="M84" t="s">
        <v>276</v>
      </c>
      <c r="N84" t="s">
        <v>121</v>
      </c>
      <c r="O84" t="s">
        <v>31</v>
      </c>
      <c r="P84">
        <v>6</v>
      </c>
      <c r="Q84" s="6">
        <v>79.900000000000006</v>
      </c>
      <c r="R84" s="6">
        <f>Tabella1[[#This Row],[PREZZO RETAIL]]*Tabella1[[#This Row],[Quantità]]</f>
        <v>479.40000000000003</v>
      </c>
      <c r="S84" s="6">
        <v>32</v>
      </c>
      <c r="T84" s="6">
        <f>Tabella1[[#This Row],[PREZZO WHOLESALE]]*Tabella1[[#This Row],[Quantità]]</f>
        <v>192</v>
      </c>
    </row>
    <row r="85" spans="1:21" x14ac:dyDescent="0.25">
      <c r="A85" s="5">
        <v>2084998849771</v>
      </c>
      <c r="B85" s="5" t="s">
        <v>277</v>
      </c>
      <c r="C85" t="s">
        <v>20</v>
      </c>
      <c r="D85" t="s">
        <v>21</v>
      </c>
      <c r="E85" t="s">
        <v>22</v>
      </c>
      <c r="F85" t="s">
        <v>247</v>
      </c>
      <c r="G85" t="s">
        <v>272</v>
      </c>
      <c r="I85" t="s">
        <v>273</v>
      </c>
      <c r="J85" t="s">
        <v>274</v>
      </c>
      <c r="K85" t="s">
        <v>27</v>
      </c>
      <c r="L85" t="s">
        <v>275</v>
      </c>
      <c r="M85" t="s">
        <v>276</v>
      </c>
      <c r="N85" t="s">
        <v>121</v>
      </c>
      <c r="O85" t="s">
        <v>56</v>
      </c>
      <c r="P85">
        <v>6</v>
      </c>
      <c r="Q85" s="6">
        <v>79.900000000000006</v>
      </c>
      <c r="R85" s="6">
        <f>Tabella1[[#This Row],[PREZZO RETAIL]]*Tabella1[[#This Row],[Quantità]]</f>
        <v>479.40000000000003</v>
      </c>
      <c r="S85" s="6">
        <v>32</v>
      </c>
      <c r="T85" s="6">
        <f>Tabella1[[#This Row],[PREZZO WHOLESALE]]*Tabella1[[#This Row],[Quantità]]</f>
        <v>192</v>
      </c>
    </row>
    <row r="86" spans="1:21" x14ac:dyDescent="0.25">
      <c r="A86" s="5">
        <v>2091535722244</v>
      </c>
      <c r="B86" s="5" t="s">
        <v>278</v>
      </c>
      <c r="C86" t="s">
        <v>20</v>
      </c>
      <c r="D86" t="s">
        <v>21</v>
      </c>
      <c r="E86" t="s">
        <v>22</v>
      </c>
      <c r="F86" t="s">
        <v>247</v>
      </c>
      <c r="G86" t="s">
        <v>272</v>
      </c>
      <c r="I86" t="s">
        <v>273</v>
      </c>
      <c r="J86" t="s">
        <v>274</v>
      </c>
      <c r="K86" t="s">
        <v>27</v>
      </c>
      <c r="L86" t="s">
        <v>275</v>
      </c>
      <c r="M86" t="s">
        <v>276</v>
      </c>
      <c r="N86" t="s">
        <v>121</v>
      </c>
      <c r="O86" t="s">
        <v>33</v>
      </c>
      <c r="P86">
        <v>6</v>
      </c>
      <c r="Q86" s="6">
        <v>79.900000000000006</v>
      </c>
      <c r="R86" s="6">
        <f>Tabella1[[#This Row],[PREZZO RETAIL]]*Tabella1[[#This Row],[Quantità]]</f>
        <v>479.40000000000003</v>
      </c>
      <c r="S86" s="6">
        <v>32</v>
      </c>
      <c r="T86" s="6">
        <f>Tabella1[[#This Row],[PREZZO WHOLESALE]]*Tabella1[[#This Row],[Quantità]]</f>
        <v>192</v>
      </c>
    </row>
    <row r="87" spans="1:21" ht="26.25" x14ac:dyDescent="0.4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7">
        <f>SUBTOTAL(109,Tabella1[Quantità])</f>
        <v>470</v>
      </c>
      <c r="Q87" s="8"/>
      <c r="R87" s="9">
        <f>SUBTOTAL(109,Tabella1[TOT RETAIL])</f>
        <v>49878.800000000032</v>
      </c>
      <c r="S87" s="9"/>
      <c r="T87" s="9">
        <f>SUBTOTAL(109,Tabella1[TOT WHOLESALE])</f>
        <v>20304.5</v>
      </c>
      <c r="U87" s="7"/>
    </row>
    <row r="88" spans="1:21" x14ac:dyDescent="0.25">
      <c r="R88" s="2">
        <f>R87/P87</f>
        <v>106.12510638297879</v>
      </c>
      <c r="S88" s="2"/>
      <c r="T88" s="2">
        <f>T87/P87</f>
        <v>43.201063829787238</v>
      </c>
    </row>
    <row r="89" spans="1:21" x14ac:dyDescent="0.25">
      <c r="A89" s="3" t="s">
        <v>2</v>
      </c>
      <c r="B89" s="3" t="s">
        <v>3</v>
      </c>
      <c r="C89" s="3" t="s">
        <v>4</v>
      </c>
      <c r="D89" s="3" t="s">
        <v>5</v>
      </c>
      <c r="E89" s="3" t="s">
        <v>279</v>
      </c>
      <c r="F89" s="3" t="s">
        <v>280</v>
      </c>
      <c r="R89" s="2"/>
      <c r="S89" s="2"/>
      <c r="T89" s="2"/>
    </row>
    <row r="90" spans="1:21" x14ac:dyDescent="0.25">
      <c r="A90" t="s">
        <v>20</v>
      </c>
      <c r="B90" t="s">
        <v>21</v>
      </c>
      <c r="C90" t="s">
        <v>22</v>
      </c>
      <c r="D90" t="s">
        <v>23</v>
      </c>
      <c r="E90" s="10">
        <f>SUMIFS($P$1:$P$86,C1:$C$86,Tabella2[[#This Row],[MARCHI]],$F$1:$F$86,Tabella2[[#This Row],[CATEGORIA]])</f>
        <v>4</v>
      </c>
      <c r="F90" s="11">
        <f>SUMIFS($R$1:$R$86,$C$1:$C$86,Tabella2[[#This Row],[MARCHI]],$F$1:$F$86,Tabella2[[#This Row],[CATEGORIA]])/Tabella2[[#This Row],[QUANTITà]]</f>
        <v>109.9</v>
      </c>
      <c r="R90" s="2"/>
      <c r="S90" s="2"/>
      <c r="T90" s="2"/>
    </row>
    <row r="91" spans="1:21" x14ac:dyDescent="0.25">
      <c r="A91" t="s">
        <v>41</v>
      </c>
      <c r="B91" t="s">
        <v>21</v>
      </c>
      <c r="C91" t="s">
        <v>22</v>
      </c>
      <c r="D91" t="s">
        <v>23</v>
      </c>
      <c r="E91" s="10">
        <v>1</v>
      </c>
      <c r="F91" s="11">
        <f>SUMIFS($R$1:$R$86,$C$1:$C$86,Tabella2[[#This Row],[MARCHI]],$F$1:$F$86,Tabella2[[#This Row],[CATEGORIA]])/Tabella2[[#This Row],[QUANTITà]]</f>
        <v>95</v>
      </c>
      <c r="R91" s="2"/>
      <c r="S91" s="2"/>
      <c r="T91" s="2"/>
    </row>
    <row r="92" spans="1:21" x14ac:dyDescent="0.25">
      <c r="A92" t="s">
        <v>20</v>
      </c>
      <c r="B92" t="s">
        <v>21</v>
      </c>
      <c r="C92" t="s">
        <v>22</v>
      </c>
      <c r="D92" t="s">
        <v>48</v>
      </c>
      <c r="E92" s="10">
        <v>189</v>
      </c>
      <c r="F92" s="11">
        <f>SUMIFS($R$1:$R$86,$C$1:$C$86,Tabella2[[#This Row],[MARCHI]],$F$1:$F$86,Tabella2[[#This Row],[CATEGORIA]])/Tabella2[[#This Row],[QUANTITà]]</f>
        <v>120.4328042328043</v>
      </c>
      <c r="R92" s="2"/>
      <c r="S92" s="2"/>
      <c r="T92" s="2"/>
    </row>
    <row r="93" spans="1:21" x14ac:dyDescent="0.25">
      <c r="A93" t="s">
        <v>20</v>
      </c>
      <c r="B93" t="s">
        <v>21</v>
      </c>
      <c r="C93" t="s">
        <v>22</v>
      </c>
      <c r="D93" t="s">
        <v>114</v>
      </c>
      <c r="E93" s="10">
        <v>7</v>
      </c>
      <c r="F93" s="11">
        <f>SUMIFS($R$1:$R$86,$C$1:$C$86,Tabella2[[#This Row],[MARCHI]],$F$1:$F$86,Tabella2[[#This Row],[CATEGORIA]])/Tabella2[[#This Row],[QUANTITà]]</f>
        <v>104.18571428571428</v>
      </c>
      <c r="R93" s="2"/>
      <c r="S93" s="2"/>
      <c r="T93" s="2"/>
    </row>
    <row r="94" spans="1:21" x14ac:dyDescent="0.25">
      <c r="A94" t="s">
        <v>20</v>
      </c>
      <c r="B94" t="s">
        <v>21</v>
      </c>
      <c r="C94" t="s">
        <v>22</v>
      </c>
      <c r="D94" t="s">
        <v>144</v>
      </c>
      <c r="E94" s="10">
        <v>25</v>
      </c>
      <c r="F94" s="11">
        <f>SUMIFS($R$1:$R$86,$C$1:$C$86,Tabella2[[#This Row],[MARCHI]],$F$1:$F$86,Tabella2[[#This Row],[CATEGORIA]])/Tabella2[[#This Row],[QUANTITà]]</f>
        <v>139.9</v>
      </c>
      <c r="R94" s="2"/>
      <c r="S94" s="2"/>
      <c r="T94" s="2"/>
    </row>
    <row r="95" spans="1:21" x14ac:dyDescent="0.25">
      <c r="A95" t="s">
        <v>20</v>
      </c>
      <c r="B95" t="s">
        <v>21</v>
      </c>
      <c r="C95" t="s">
        <v>22</v>
      </c>
      <c r="D95" t="s">
        <v>155</v>
      </c>
      <c r="E95" s="10">
        <v>86</v>
      </c>
      <c r="F95" s="11">
        <f>SUMIFS($R$1:$R$86,$C$1:$C$86,Tabella2[[#This Row],[MARCHI]],$F$1:$F$86,Tabella2[[#This Row],[CATEGORIA]])/Tabella2[[#This Row],[QUANTITà]]</f>
        <v>101.76046511627906</v>
      </c>
    </row>
    <row r="96" spans="1:21" x14ac:dyDescent="0.25">
      <c r="A96" t="s">
        <v>20</v>
      </c>
      <c r="B96" t="s">
        <v>21</v>
      </c>
      <c r="C96" t="s">
        <v>22</v>
      </c>
      <c r="D96" t="s">
        <v>220</v>
      </c>
      <c r="E96" s="10">
        <v>78</v>
      </c>
      <c r="F96" s="11">
        <f>SUMIFS($R$1:$R$86,$C$1:$C$86,Tabella2[[#This Row],[MARCHI]],$F$1:$F$86,Tabella2[[#This Row],[CATEGORIA]])/Tabella2[[#This Row],[QUANTITà]]</f>
        <v>104.64358974358974</v>
      </c>
    </row>
    <row r="97" spans="1:6" x14ac:dyDescent="0.25">
      <c r="A97" t="s">
        <v>20</v>
      </c>
      <c r="B97" t="s">
        <v>21</v>
      </c>
      <c r="C97" t="s">
        <v>22</v>
      </c>
      <c r="D97" t="s">
        <v>247</v>
      </c>
      <c r="E97" s="10">
        <v>80</v>
      </c>
      <c r="F97" s="11">
        <f>SUMIFS($R$1:$R$86,$C$1:$C$86,Tabella2[[#This Row],[MARCHI]],$F$1:$F$86,Tabella2[[#This Row],[CATEGORIA]])/Tabella2[[#This Row],[QUANTITà]]</f>
        <v>68.024999999999991</v>
      </c>
    </row>
    <row r="98" spans="1:6" x14ac:dyDescent="0.25">
      <c r="E98" s="10">
        <f>SUBTOTAL(109,Tabella2[QUANTITà])</f>
        <v>470</v>
      </c>
      <c r="F98" s="11">
        <f>R88</f>
        <v>106.12510638297879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1:U1"/>
    <mergeCell ref="A2:U2"/>
    <mergeCell ref="A87:O87"/>
  </mergeCells>
  <pageMargins left="0.23622047244094491" right="0.23622047244094491" top="0.74803149606299213" bottom="0.74803149606299213" header="0.31496062992125984" footer="0.31496062992125984"/>
  <pageSetup paperSize="9" scale="25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Foglio1</vt:lpstr>
      <vt:lpstr>Foglio1!Print_Area</vt:lpstr>
      <vt:lpstr>Foglio1!Print_Titles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Guess Uomo Lotto 1</dc:title>
  <dc:subject/>
  <dc:creator/>
  <cp:keywords/>
  <dc:description/>
  <cp:lastModifiedBy>Dators</cp:lastModifiedBy>
  <cp:lastPrinted>2022-08-16T07:18:31Z</cp:lastPrinted>
  <dcterms:created xsi:type="dcterms:W3CDTF">2022-08-04T15:40:19Z</dcterms:created>
  <dcterms:modified xsi:type="dcterms:W3CDTF">2023-01-26T14:37:11Z</dcterms:modified>
  <cp:category/>
</cp:coreProperties>
</file>